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CPL\2025\PREGÕES\PE 04-2025 MANUTENÇÃO AR 08320.002642-2025-07\Edital e Anexos PE 90004-2025 UASG 200374 SR-PF-MT\"/>
    </mc:Choice>
  </mc:AlternateContent>
  <xr:revisionPtr revIDLastSave="0" documentId="13_ncr:1_{51CE5732-17A6-454C-830E-B46C89EC86E9}" xr6:coauthVersionLast="47" xr6:coauthVersionMax="47" xr10:uidLastSave="{00000000-0000-0000-0000-000000000000}"/>
  <bookViews>
    <workbookView xWindow="-90" yWindow="-90" windowWidth="28980" windowHeight="15660" firstSheet="1" activeTab="8" xr2:uid="{F74CB249-26BD-43A6-B487-977C902B1A61}"/>
  </bookViews>
  <sheets>
    <sheet name="AEROPORTO VÁRZEA GRANDE" sheetId="9" r:id="rId1"/>
    <sheet name="PONTES E LACERDA" sheetId="1" r:id="rId2"/>
    <sheet name="GISE CUIABÁ" sheetId="5" r:id="rId3"/>
    <sheet name="GOIABEIRAS CUIABÁ" sheetId="8" r:id="rId4"/>
    <sheet name="SINOP" sheetId="7" r:id="rId5"/>
    <sheet name="RONDONÓPOLIS" sheetId="6" r:id="rId6"/>
    <sheet name="CÁCERES" sheetId="2" r:id="rId7"/>
    <sheet name="BARRA DO GARÇAS" sheetId="4" r:id="rId8"/>
    <sheet name="RESUMO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6" l="1"/>
  <c r="F5" i="6"/>
  <c r="F6" i="6"/>
  <c r="F7" i="6"/>
  <c r="F8" i="6"/>
  <c r="H6" i="6" s="1"/>
  <c r="D4" i="10" s="1"/>
  <c r="F9" i="6"/>
  <c r="F10" i="6"/>
  <c r="F11" i="6"/>
  <c r="F12" i="6"/>
  <c r="F13" i="6"/>
  <c r="F14" i="6"/>
  <c r="F3" i="6"/>
  <c r="D25" i="6"/>
  <c r="D26" i="6"/>
  <c r="D27" i="6"/>
  <c r="D28" i="6"/>
  <c r="D29" i="6"/>
  <c r="D51" i="6" s="1"/>
  <c r="F16" i="6" s="1"/>
  <c r="E4" i="10" s="1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24" i="6"/>
  <c r="F4" i="7"/>
  <c r="F5" i="7"/>
  <c r="F15" i="7" s="1"/>
  <c r="F6" i="7"/>
  <c r="F7" i="7"/>
  <c r="F8" i="7"/>
  <c r="H6" i="7" s="1"/>
  <c r="D5" i="10" s="1"/>
  <c r="F9" i="7"/>
  <c r="F10" i="7"/>
  <c r="F11" i="7"/>
  <c r="F12" i="7"/>
  <c r="F13" i="7"/>
  <c r="F14" i="7"/>
  <c r="F3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24" i="7"/>
  <c r="F4" i="8"/>
  <c r="F5" i="8"/>
  <c r="F15" i="8" s="1"/>
  <c r="F6" i="8"/>
  <c r="F7" i="8"/>
  <c r="H6" i="8" s="1"/>
  <c r="D6" i="10" s="1"/>
  <c r="F8" i="8"/>
  <c r="F9" i="8"/>
  <c r="F10" i="8"/>
  <c r="F11" i="8"/>
  <c r="F12" i="8"/>
  <c r="F13" i="8"/>
  <c r="F14" i="8"/>
  <c r="F3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24" i="8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24" i="5"/>
  <c r="F4" i="5"/>
  <c r="F5" i="5"/>
  <c r="F6" i="5"/>
  <c r="F7" i="5"/>
  <c r="F8" i="5"/>
  <c r="F9" i="5"/>
  <c r="F10" i="5"/>
  <c r="F11" i="5"/>
  <c r="F12" i="5"/>
  <c r="F13" i="5"/>
  <c r="F14" i="5"/>
  <c r="F3" i="5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3" i="9"/>
  <c r="H6" i="5"/>
  <c r="D7" i="10" s="1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27" i="9"/>
  <c r="C4" i="10"/>
  <c r="H3" i="8"/>
  <c r="C6" i="10" s="1"/>
  <c r="H3" i="6"/>
  <c r="F15" i="6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22" i="4"/>
  <c r="F11" i="4"/>
  <c r="F8" i="4"/>
  <c r="C51" i="1"/>
  <c r="F16" i="1" s="1"/>
  <c r="E8" i="10" s="1"/>
  <c r="F12" i="4"/>
  <c r="F10" i="4"/>
  <c r="F9" i="4"/>
  <c r="F7" i="4"/>
  <c r="F6" i="4"/>
  <c r="F5" i="4"/>
  <c r="F4" i="4"/>
  <c r="F3" i="4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F14" i="2"/>
  <c r="F13" i="2"/>
  <c r="F12" i="2"/>
  <c r="F11" i="2"/>
  <c r="F10" i="2"/>
  <c r="F9" i="2"/>
  <c r="F8" i="2"/>
  <c r="F7" i="2"/>
  <c r="F6" i="2"/>
  <c r="H6" i="2" s="1"/>
  <c r="D3" i="10" s="1"/>
  <c r="F5" i="2"/>
  <c r="F4" i="2"/>
  <c r="F3" i="2"/>
  <c r="H3" i="2" s="1"/>
  <c r="C3" i="10" s="1"/>
  <c r="F4" i="1"/>
  <c r="F5" i="1"/>
  <c r="F6" i="1"/>
  <c r="F7" i="1"/>
  <c r="F8" i="1"/>
  <c r="F9" i="1"/>
  <c r="F10" i="1"/>
  <c r="F11" i="1"/>
  <c r="F12" i="1"/>
  <c r="F13" i="1"/>
  <c r="F14" i="1"/>
  <c r="F3" i="1"/>
  <c r="H3" i="4" l="1"/>
  <c r="C2" i="10" s="1"/>
  <c r="D49" i="4"/>
  <c r="F14" i="4" s="1"/>
  <c r="E2" i="10" s="1"/>
  <c r="H5" i="4"/>
  <c r="D2" i="10" s="1"/>
  <c r="D51" i="7"/>
  <c r="F16" i="7" s="1"/>
  <c r="E5" i="10" s="1"/>
  <c r="H3" i="7"/>
  <c r="C5" i="10" s="1"/>
  <c r="D51" i="8"/>
  <c r="F16" i="8" s="1"/>
  <c r="E6" i="10" s="1"/>
  <c r="F6" i="10" s="1"/>
  <c r="D51" i="5"/>
  <c r="F16" i="5" s="1"/>
  <c r="E7" i="10" s="1"/>
  <c r="F15" i="5"/>
  <c r="H3" i="5"/>
  <c r="C7" i="10" s="1"/>
  <c r="H6" i="1"/>
  <c r="D8" i="10" s="1"/>
  <c r="F8" i="10" s="1"/>
  <c r="H3" i="9"/>
  <c r="C9" i="10" s="1"/>
  <c r="D63" i="9"/>
  <c r="F20" i="9" s="1"/>
  <c r="E9" i="10" s="1"/>
  <c r="H7" i="9"/>
  <c r="D9" i="10" s="1"/>
  <c r="F19" i="9"/>
  <c r="F15" i="1"/>
  <c r="F17" i="1" s="1"/>
  <c r="H3" i="1"/>
  <c r="C8" i="10" s="1"/>
  <c r="F4" i="10"/>
  <c r="F17" i="6"/>
  <c r="F13" i="4"/>
  <c r="D51" i="2"/>
  <c r="F16" i="2" s="1"/>
  <c r="E3" i="10" s="1"/>
  <c r="F3" i="10" s="1"/>
  <c r="F15" i="2"/>
  <c r="F2" i="10" l="1"/>
  <c r="F17" i="7"/>
  <c r="F5" i="10"/>
  <c r="F17" i="8"/>
  <c r="E11" i="10"/>
  <c r="E12" i="10" s="1"/>
  <c r="F7" i="10"/>
  <c r="C11" i="10"/>
  <c r="C12" i="10" s="1"/>
  <c r="D11" i="10"/>
  <c r="D12" i="10" s="1"/>
  <c r="F21" i="9"/>
  <c r="F9" i="10"/>
  <c r="F17" i="5"/>
  <c r="F15" i="4"/>
  <c r="F17" i="2"/>
  <c r="F11" i="10" l="1"/>
  <c r="F12" i="10" s="1"/>
</calcChain>
</file>

<file path=xl/sharedStrings.xml><?xml version="1.0" encoding="utf-8"?>
<sst xmlns="http://schemas.openxmlformats.org/spreadsheetml/2006/main" count="682" uniqueCount="88">
  <si>
    <t>LOCALIDADE</t>
  </si>
  <si>
    <t>BASE GISE - Pontes e Lacerda (10 APARELHOS)</t>
  </si>
  <si>
    <t>TIPO DE SERVIÇO</t>
  </si>
  <si>
    <t>BTUS</t>
  </si>
  <si>
    <t>QUANT.</t>
  </si>
  <si>
    <t>QUANTIDADE DE ATENDIMENTO AO ANO</t>
  </si>
  <si>
    <t>PREÇO UNITÁRIO DE REFERÊNCIA</t>
  </si>
  <si>
    <t>PREÇO UNITÁRIO DE REFERÊNCIA ANUAL</t>
  </si>
  <si>
    <t>Manutenção Preventiva</t>
  </si>
  <si>
    <t>9.000 a 16.000</t>
  </si>
  <si>
    <t>PAGAMENTO FIXO</t>
  </si>
  <si>
    <t>17.000 a 24.000</t>
  </si>
  <si>
    <t>25.000 a 48.000</t>
  </si>
  <si>
    <t>Manutenção Corretiva</t>
  </si>
  <si>
    <t>Instalação</t>
  </si>
  <si>
    <t>Desinstalação</t>
  </si>
  <si>
    <t>Peças</t>
  </si>
  <si>
    <t>Total</t>
  </si>
  <si>
    <t>PAGAMENTO POR DEMANDA</t>
  </si>
  <si>
    <t>PEÇAS NÃO INCLUÍDAS NA MANUTENÇÃO PREVENTIVA OU CORRETIVA</t>
  </si>
  <si>
    <t>PEÇAS</t>
  </si>
  <si>
    <t>QUANT. ANUAL</t>
  </si>
  <si>
    <t>VALOR UNITÁRIO DE REFERÊNCIA</t>
  </si>
  <si>
    <t>VALOR ANUAL DE REFERÊNCIA</t>
  </si>
  <si>
    <t>Compressor de 9.000 a 16.000 btus</t>
  </si>
  <si>
    <t>Compressor de 17.000 a 24.000 btus</t>
  </si>
  <si>
    <t>Compressor de 25.000 a 48.000 btus</t>
  </si>
  <si>
    <t>Placa Eletrônica de 9.000 a 16.000 btus</t>
  </si>
  <si>
    <t>Placa Eletrônica de 17.000 a 24.000 btus</t>
  </si>
  <si>
    <t>Placa Eletrônica de 25.000 a 48.000 btus</t>
  </si>
  <si>
    <t>Sensor de Temperatura de 9.000 a 16.000 btus</t>
  </si>
  <si>
    <t>Sensor de Temperatura de 17.000 a 24.000 btus</t>
  </si>
  <si>
    <t>Sensor de Temperatura de 25.000 a 48.000 btus</t>
  </si>
  <si>
    <t>Motor Ventilador de 9.000 a 16.000 btus</t>
  </si>
  <si>
    <t>Motor Ventilador de 17.000 a 24.000 btus</t>
  </si>
  <si>
    <t>Motor Ventilador de 25.000 a 48.000 btus</t>
  </si>
  <si>
    <t>Hélice de 9.000 a 16.000 btus</t>
  </si>
  <si>
    <t>Hélice de 17.000 a 24.000 btus</t>
  </si>
  <si>
    <t>Hélice de 25.000 a 48.000 btus</t>
  </si>
  <si>
    <t>Bomba de Dreno de 9.000 a 16.000 btus</t>
  </si>
  <si>
    <t>Bomba de Dreno de 17.000 a 24.000 btus</t>
  </si>
  <si>
    <t>Bomba de Dreno de 25.000 a 48.000 btus</t>
  </si>
  <si>
    <t>Serpentina de 9.000 a 16.000 btus</t>
  </si>
  <si>
    <t>Serpentina de 17.000 a 24.000 btus</t>
  </si>
  <si>
    <t>Serpentina de 25.000 a 48.000 btus</t>
  </si>
  <si>
    <t>Capacitor do Compressor de 9.000 a 16.000 btus</t>
  </si>
  <si>
    <t>Capacitor do Compressor de 17.000 a 24.000 btus</t>
  </si>
  <si>
    <t>Capacitor do Compressor de 25.000 a 48.000 btus</t>
  </si>
  <si>
    <t>Turbina do Motor ventilador do evaporador de 9.000 a 16.000 btus</t>
  </si>
  <si>
    <t>Turbina do Motor ventilador do evaporador de 17.000 a 24.000 btus</t>
  </si>
  <si>
    <t>Turbina do Motor ventilador do evaporador de 25.000 a 48.000 btus</t>
  </si>
  <si>
    <t>SERVIÇOS</t>
  </si>
  <si>
    <t>Delegacia de Cáceres (39 APARELHOS)</t>
  </si>
  <si>
    <t>Delegacia de Cáceres 39 APARELHOS</t>
  </si>
  <si>
    <t>Delegacia de Barra do Garças (21 APARELHOS)</t>
  </si>
  <si>
    <t>Total Peças</t>
  </si>
  <si>
    <t>BASE GISE - Cuiabá (20 APARELHOS)</t>
  </si>
  <si>
    <t>Delegacia de Rondonópolis (37 APARELHOS)</t>
  </si>
  <si>
    <t>Delegacia de SINOP (37 APARELHOS)</t>
  </si>
  <si>
    <t>Posto de Serviços da Polícia Federal - Shopping Goiabeiras (5 APARELHOS)</t>
  </si>
  <si>
    <t>Posto de Serviços da Polícia Federal - Aeroporto Marechal Rondon (1 APARELHO)</t>
  </si>
  <si>
    <t>49.000 a 60.000</t>
  </si>
  <si>
    <t>Compressor de 49.000 a 60.000 btus</t>
  </si>
  <si>
    <t>Placa Eletrônica de 49.000 a 60.000 btus</t>
  </si>
  <si>
    <t>Sensor de Temperatura de 49.000 a 60.000 btus</t>
  </si>
  <si>
    <t>Motor Ventilador de 49.000 a 60.000 btus</t>
  </si>
  <si>
    <t>Hélice de 49.000 a 60.000 btus</t>
  </si>
  <si>
    <t>Bomba de Dreno de 49.000 a 60.000 btus</t>
  </si>
  <si>
    <t>Serpentina de 49.000 a 60.000 btus</t>
  </si>
  <si>
    <t>Capacitor do Compressor de 49.000 a 60.000 btus</t>
  </si>
  <si>
    <t>Turbina do Motor ventilador do evaporador de 49.000 a 60.000 btus</t>
  </si>
  <si>
    <t>Item</t>
  </si>
  <si>
    <t>Especificação</t>
  </si>
  <si>
    <t>Pagamento Fixo Anual</t>
  </si>
  <si>
    <t>Pagamento por demanda</t>
  </si>
  <si>
    <t>Total Previsto do Contrato Anual</t>
  </si>
  <si>
    <r>
      <t xml:space="preserve">Serviços de manutenção preventiva e corretiva no sistema de climatização da </t>
    </r>
    <r>
      <rPr>
        <b/>
        <sz val="8"/>
        <color rgb="FF000000"/>
        <rFont val="Calibri"/>
        <family val="2"/>
        <scheme val="minor"/>
      </rPr>
      <t>Delegacia de Barra do Garças/MT</t>
    </r>
    <r>
      <rPr>
        <sz val="8"/>
        <color rgb="FF000000"/>
        <rFont val="Calibri"/>
        <family val="2"/>
        <scheme val="minor"/>
      </rPr>
      <t>, incluindo instalação, limpeza e manutenção de aparelhos de ar-condicionado do tipo Split, com fornecimento de materiais, peças de reposição e insumos pela contratada.</t>
    </r>
  </si>
  <si>
    <r>
      <t xml:space="preserve">Serviços de manutenção preventiva e corretiva no sistema de climatização da </t>
    </r>
    <r>
      <rPr>
        <b/>
        <sz val="8"/>
        <color rgb="FF000000"/>
        <rFont val="Calibri"/>
        <family val="2"/>
        <scheme val="minor"/>
      </rPr>
      <t>Delegacia de Cáceres/MT</t>
    </r>
    <r>
      <rPr>
        <sz val="8"/>
        <color rgb="FF000000"/>
        <rFont val="Calibri"/>
        <family val="2"/>
        <scheme val="minor"/>
      </rPr>
      <t>, incluindo instalação, limpeza e manutenção de aparelhos de ar-condicionado do tipo Split, com fornecimento de materiais, peças de reposição e insumos pela contratada.</t>
    </r>
  </si>
  <si>
    <r>
      <t xml:space="preserve">Serviços de manutenção preventiva e corretiva no sistema de climatização da </t>
    </r>
    <r>
      <rPr>
        <b/>
        <sz val="8"/>
        <color rgb="FF000000"/>
        <rFont val="Calibri"/>
        <family val="2"/>
        <scheme val="minor"/>
      </rPr>
      <t>Delegacia de Rondonópolis/MT</t>
    </r>
    <r>
      <rPr>
        <sz val="8"/>
        <color rgb="FF000000"/>
        <rFont val="Calibri"/>
        <family val="2"/>
        <scheme val="minor"/>
      </rPr>
      <t>, incluindo instalação, limpeza e manutenção de aparelhos de ar-condicionado do tipo Split, com fornecimento de materiais, peças de reposição e insumos pela contratada.</t>
    </r>
  </si>
  <si>
    <r>
      <t xml:space="preserve">Serviços de manutenção preventiva e corretiva no sistema de climatização da </t>
    </r>
    <r>
      <rPr>
        <b/>
        <sz val="8"/>
        <color rgb="FF000000"/>
        <rFont val="Calibri"/>
        <family val="2"/>
        <scheme val="minor"/>
      </rPr>
      <t>Delegacia de Sinop/MT</t>
    </r>
    <r>
      <rPr>
        <sz val="8"/>
        <color rgb="FF000000"/>
        <rFont val="Calibri"/>
        <family val="2"/>
        <scheme val="minor"/>
      </rPr>
      <t>, incluindo instalação, limpeza e manutenção de aparelhos de ar-condicionado do tipo Split, com fornecimento de materiais, peças de reposição e insumos pela contratada.</t>
    </r>
  </si>
  <si>
    <r>
      <t xml:space="preserve">Serviços de manutenção preventiva e corretiva no sistema de climatização do </t>
    </r>
    <r>
      <rPr>
        <b/>
        <sz val="8"/>
        <color rgb="FF000000"/>
        <rFont val="Calibri"/>
        <family val="2"/>
        <scheme val="minor"/>
      </rPr>
      <t>Posto de Serviços da PF situados no Shopping Goiabeiras em Cuiabá</t>
    </r>
    <r>
      <rPr>
        <sz val="8"/>
        <color rgb="FF000000"/>
        <rFont val="Calibri"/>
        <family val="2"/>
        <scheme val="minor"/>
      </rPr>
      <t>, incluindo instalação, limpeza e manutenção de aparelhos de ar-condicionado do tipo Split, com fornecimento de materiais, peças de reposição e insumos pela contratada.</t>
    </r>
  </si>
  <si>
    <r>
      <t xml:space="preserve">Serviços de manutenção preventiva e corretiva no sistema de climatização da </t>
    </r>
    <r>
      <rPr>
        <b/>
        <sz val="8"/>
        <color rgb="FF000000"/>
        <rFont val="Calibri"/>
        <family val="2"/>
        <scheme val="minor"/>
      </rPr>
      <t>Base do GISE em Cuiabá</t>
    </r>
    <r>
      <rPr>
        <sz val="8"/>
        <color rgb="FF000000"/>
        <rFont val="Calibri"/>
        <family val="2"/>
        <scheme val="minor"/>
      </rPr>
      <t xml:space="preserve">, incluindo instalação, limpeza e manutenção de aparelhos de ar-condicionado do tipo Split, com fornecimento de materiais, peças de reposição e insumos pela contratada. </t>
    </r>
  </si>
  <si>
    <r>
      <t xml:space="preserve">Serviços de manutenção preventiva e corretiva no sistema de climatização da </t>
    </r>
    <r>
      <rPr>
        <b/>
        <sz val="8"/>
        <color rgb="FF000000"/>
        <rFont val="Calibri"/>
        <family val="2"/>
        <scheme val="minor"/>
      </rPr>
      <t>Base do GISE em Pontes e Lacerda</t>
    </r>
    <r>
      <rPr>
        <sz val="8"/>
        <color rgb="FF000000"/>
        <rFont val="Calibri"/>
        <family val="2"/>
        <scheme val="minor"/>
      </rPr>
      <t>, incluindo instalação, limpeza e manutenção de aparelhos de ar-condicionado do tipo Split, com fornecimento de materiais, peças de reposição e insumos pela contratada.</t>
    </r>
  </si>
  <si>
    <r>
      <t xml:space="preserve">Serviços de manutenção preventiva e corretiva no sistema de climatização do </t>
    </r>
    <r>
      <rPr>
        <b/>
        <sz val="8"/>
        <color rgb="FF000000"/>
        <rFont val="Calibri"/>
        <family val="2"/>
        <scheme val="minor"/>
      </rPr>
      <t>Posto de Atendimento no Aeroporto Internacional Marechal Rondon, em Várzea Grande</t>
    </r>
    <r>
      <rPr>
        <sz val="8"/>
        <color rgb="FF000000"/>
        <rFont val="Calibri"/>
        <family val="2"/>
        <scheme val="minor"/>
      </rPr>
      <t>, incluindo instalação, limpeza e manutenção de aparelhos de ar-condicionado do tipo Split, com fornecimento de materiais, peças de reposição e insumos pela contratada.</t>
    </r>
  </si>
  <si>
    <t>TOTAL</t>
  </si>
  <si>
    <t>TOTAL POR 02 ANOS</t>
  </si>
  <si>
    <t>Manutenção Preventiva
Pagamento
Fixo Anual, se houver manutenção</t>
  </si>
  <si>
    <t>Manutenção Corretiva
Pagamento
por demanda, se houver manutenção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</si>
</sst>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4">
    <xf numFmtId="0" fontId="0" fillId="0" borderId="0" xfId="0"/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4" fontId="5" fillId="3" borderId="8" xfId="0" applyNumberFormat="1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4" fontId="5" fillId="5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2" fillId="3" borderId="12" xfId="0" applyNumberFormat="1" applyFont="1" applyFill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44" fontId="0" fillId="0" borderId="0" xfId="1" applyFont="1"/>
    <xf numFmtId="4" fontId="11" fillId="0" borderId="0" xfId="0" applyNumberFormat="1" applyFont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0" fontId="12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" fontId="10" fillId="4" borderId="8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4" fontId="14" fillId="0" borderId="8" xfId="0" applyNumberFormat="1" applyFont="1" applyBorder="1" applyAlignment="1">
      <alignment horizontal="center"/>
    </xf>
    <xf numFmtId="4" fontId="15" fillId="0" borderId="8" xfId="0" applyNumberFormat="1" applyFont="1" applyBorder="1" applyAlignment="1">
      <alignment horizontal="center"/>
    </xf>
    <xf numFmtId="4" fontId="14" fillId="0" borderId="8" xfId="0" applyNumberFormat="1" applyFont="1" applyFill="1" applyBorder="1" applyAlignment="1">
      <alignment horizontal="center"/>
    </xf>
    <xf numFmtId="4" fontId="7" fillId="0" borderId="8" xfId="0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16" fillId="0" borderId="8" xfId="0" applyNumberFormat="1" applyFont="1" applyBorder="1" applyAlignment="1">
      <alignment horizontal="center"/>
    </xf>
    <xf numFmtId="4" fontId="4" fillId="6" borderId="1" xfId="0" applyNumberFormat="1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4" fontId="4" fillId="6" borderId="8" xfId="0" applyNumberFormat="1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4" fontId="4" fillId="5" borderId="8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4" fontId="17" fillId="6" borderId="8" xfId="0" applyNumberFormat="1" applyFont="1" applyFill="1" applyBorder="1" applyAlignment="1">
      <alignment horizontal="center" vertical="center" wrapText="1"/>
    </xf>
    <xf numFmtId="4" fontId="17" fillId="5" borderId="8" xfId="0" applyNumberFormat="1" applyFont="1" applyFill="1" applyBorder="1" applyAlignment="1">
      <alignment horizontal="center" vertical="center" wrapText="1"/>
    </xf>
    <xf numFmtId="4" fontId="17" fillId="4" borderId="8" xfId="0" applyNumberFormat="1" applyFont="1" applyFill="1" applyBorder="1" applyAlignment="1">
      <alignment horizontal="center" vertical="center" wrapText="1"/>
    </xf>
    <xf numFmtId="4" fontId="17" fillId="3" borderId="8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9" fillId="2" borderId="1" xfId="0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" fontId="5" fillId="0" borderId="18" xfId="0" applyNumberFormat="1" applyFont="1" applyFill="1" applyBorder="1" applyAlignment="1">
      <alignment horizontal="center" vertical="center" wrapText="1"/>
    </xf>
    <xf numFmtId="4" fontId="5" fillId="0" borderId="13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/>
    </xf>
    <xf numFmtId="4" fontId="12" fillId="0" borderId="12" xfId="0" applyNumberFormat="1" applyFont="1" applyBorder="1" applyAlignment="1">
      <alignment horizontal="center" vertical="center"/>
    </xf>
    <xf numFmtId="4" fontId="12" fillId="0" borderId="13" xfId="0" applyNumberFormat="1" applyFont="1" applyBorder="1" applyAlignment="1">
      <alignment horizontal="center" vertical="center"/>
    </xf>
    <xf numFmtId="4" fontId="12" fillId="0" borderId="14" xfId="0" applyNumberFormat="1" applyFont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4" fontId="9" fillId="0" borderId="2" xfId="0" applyNumberFormat="1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4BDDB-BF20-417A-989D-A16334A372A6}">
  <dimension ref="A1:H63"/>
  <sheetViews>
    <sheetView workbookViewId="0">
      <selection activeCell="F3" sqref="F3:F18"/>
    </sheetView>
  </sheetViews>
  <sheetFormatPr defaultRowHeight="12.75" x14ac:dyDescent="0.2"/>
  <cols>
    <col min="1" max="1" width="40.28515625" style="9" customWidth="1"/>
    <col min="2" max="2" width="16" style="9" customWidth="1"/>
    <col min="3" max="3" width="16.42578125" style="9" customWidth="1"/>
    <col min="4" max="4" width="22.28515625" style="9" customWidth="1"/>
    <col min="5" max="5" width="19.85546875" style="9" customWidth="1"/>
    <col min="6" max="6" width="22" style="9" customWidth="1"/>
    <col min="7" max="7" width="28.28515625" style="9" customWidth="1"/>
    <col min="8" max="8" width="10.28515625" style="9" bestFit="1" customWidth="1"/>
    <col min="9" max="9" width="24.85546875" style="9" customWidth="1"/>
    <col min="10" max="10" width="17.140625" style="9" customWidth="1"/>
    <col min="11" max="12" width="22" style="9" customWidth="1"/>
    <col min="13" max="16384" width="9.140625" style="9"/>
  </cols>
  <sheetData>
    <row r="1" spans="1:8" x14ac:dyDescent="0.2">
      <c r="A1" s="79" t="s">
        <v>0</v>
      </c>
      <c r="B1" s="79"/>
      <c r="C1" s="79" t="s">
        <v>60</v>
      </c>
      <c r="D1" s="79"/>
      <c r="E1" s="79"/>
      <c r="F1" s="79"/>
      <c r="G1" s="79"/>
    </row>
    <row r="2" spans="1:8" ht="37.5" customHeight="1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/>
    </row>
    <row r="3" spans="1:8" x14ac:dyDescent="0.2">
      <c r="A3" s="5" t="s">
        <v>8</v>
      </c>
      <c r="B3" s="5" t="s">
        <v>9</v>
      </c>
      <c r="C3" s="5">
        <v>0</v>
      </c>
      <c r="D3" s="5">
        <v>0</v>
      </c>
      <c r="E3" s="7">
        <v>95.3</v>
      </c>
      <c r="F3" s="7">
        <f>C3*D3*E3</f>
        <v>0</v>
      </c>
      <c r="G3" s="28" t="s">
        <v>10</v>
      </c>
      <c r="H3" s="78">
        <f>SUM(F3:F6)</f>
        <v>534.67999999999995</v>
      </c>
    </row>
    <row r="4" spans="1:8" x14ac:dyDescent="0.2">
      <c r="A4" s="5" t="s">
        <v>8</v>
      </c>
      <c r="B4" s="5" t="s">
        <v>11</v>
      </c>
      <c r="C4" s="5">
        <v>0</v>
      </c>
      <c r="D4" s="5">
        <v>0</v>
      </c>
      <c r="E4" s="7">
        <v>103.33</v>
      </c>
      <c r="F4" s="7">
        <f t="shared" ref="F4:F18" si="0">C4*D4*E4</f>
        <v>0</v>
      </c>
      <c r="G4" s="28" t="s">
        <v>10</v>
      </c>
      <c r="H4" s="78"/>
    </row>
    <row r="5" spans="1:8" x14ac:dyDescent="0.2">
      <c r="A5" s="5" t="s">
        <v>8</v>
      </c>
      <c r="B5" s="5" t="s">
        <v>12</v>
      </c>
      <c r="C5" s="5">
        <v>0</v>
      </c>
      <c r="D5" s="5">
        <v>0</v>
      </c>
      <c r="E5" s="7">
        <v>115</v>
      </c>
      <c r="F5" s="7">
        <f t="shared" si="0"/>
        <v>0</v>
      </c>
      <c r="G5" s="28" t="s">
        <v>10</v>
      </c>
      <c r="H5" s="78"/>
    </row>
    <row r="6" spans="1:8" x14ac:dyDescent="0.2">
      <c r="A6" s="41" t="s">
        <v>8</v>
      </c>
      <c r="B6" s="41" t="s">
        <v>61</v>
      </c>
      <c r="C6" s="5">
        <v>1</v>
      </c>
      <c r="D6" s="5">
        <v>4</v>
      </c>
      <c r="E6" s="42">
        <v>133.66999999999999</v>
      </c>
      <c r="F6" s="7">
        <f t="shared" si="0"/>
        <v>534.67999999999995</v>
      </c>
      <c r="G6" s="28" t="s">
        <v>10</v>
      </c>
      <c r="H6" s="78"/>
    </row>
    <row r="7" spans="1:8" x14ac:dyDescent="0.2">
      <c r="A7" s="5" t="s">
        <v>13</v>
      </c>
      <c r="B7" s="5" t="s">
        <v>9</v>
      </c>
      <c r="C7" s="5">
        <v>0</v>
      </c>
      <c r="D7" s="5">
        <v>0</v>
      </c>
      <c r="E7" s="7">
        <v>128.66999999999999</v>
      </c>
      <c r="F7" s="7">
        <f t="shared" si="0"/>
        <v>0</v>
      </c>
      <c r="G7" s="28" t="s">
        <v>18</v>
      </c>
      <c r="H7" s="78">
        <f>SUM(F7:F18)</f>
        <v>1719.3500000000001</v>
      </c>
    </row>
    <row r="8" spans="1:8" x14ac:dyDescent="0.2">
      <c r="A8" s="5" t="s">
        <v>13</v>
      </c>
      <c r="B8" s="5" t="s">
        <v>11</v>
      </c>
      <c r="C8" s="5">
        <v>0</v>
      </c>
      <c r="D8" s="5">
        <v>0</v>
      </c>
      <c r="E8" s="7">
        <v>160</v>
      </c>
      <c r="F8" s="7">
        <f t="shared" si="0"/>
        <v>0</v>
      </c>
      <c r="G8" s="28" t="s">
        <v>18</v>
      </c>
      <c r="H8" s="78"/>
    </row>
    <row r="9" spans="1:8" x14ac:dyDescent="0.2">
      <c r="A9" s="5" t="s">
        <v>13</v>
      </c>
      <c r="B9" s="5" t="s">
        <v>12</v>
      </c>
      <c r="C9" s="5">
        <v>0</v>
      </c>
      <c r="D9" s="5">
        <v>0</v>
      </c>
      <c r="E9" s="7">
        <v>160</v>
      </c>
      <c r="F9" s="7">
        <f t="shared" si="0"/>
        <v>0</v>
      </c>
      <c r="G9" s="28" t="s">
        <v>18</v>
      </c>
      <c r="H9" s="78"/>
    </row>
    <row r="10" spans="1:8" x14ac:dyDescent="0.2">
      <c r="A10" s="41" t="s">
        <v>13</v>
      </c>
      <c r="B10" s="41" t="s">
        <v>61</v>
      </c>
      <c r="C10" s="5">
        <v>1</v>
      </c>
      <c r="D10" s="5">
        <v>4</v>
      </c>
      <c r="E10" s="42">
        <v>156</v>
      </c>
      <c r="F10" s="7">
        <f t="shared" si="0"/>
        <v>624</v>
      </c>
      <c r="G10" s="28" t="s">
        <v>18</v>
      </c>
      <c r="H10" s="78"/>
    </row>
    <row r="11" spans="1:8" x14ac:dyDescent="0.2">
      <c r="A11" s="5" t="s">
        <v>14</v>
      </c>
      <c r="B11" s="5" t="s">
        <v>9</v>
      </c>
      <c r="C11" s="5">
        <v>0</v>
      </c>
      <c r="D11" s="5">
        <v>0</v>
      </c>
      <c r="E11" s="7">
        <v>215</v>
      </c>
      <c r="F11" s="7">
        <f t="shared" si="0"/>
        <v>0</v>
      </c>
      <c r="G11" s="28" t="s">
        <v>18</v>
      </c>
      <c r="H11" s="78"/>
    </row>
    <row r="12" spans="1:8" x14ac:dyDescent="0.2">
      <c r="A12" s="5" t="s">
        <v>14</v>
      </c>
      <c r="B12" s="5" t="s">
        <v>11</v>
      </c>
      <c r="C12" s="5">
        <v>0</v>
      </c>
      <c r="D12" s="5">
        <v>0</v>
      </c>
      <c r="E12" s="7">
        <v>313.33</v>
      </c>
      <c r="F12" s="7">
        <f t="shared" si="0"/>
        <v>0</v>
      </c>
      <c r="G12" s="28" t="s">
        <v>18</v>
      </c>
      <c r="H12" s="78"/>
    </row>
    <row r="13" spans="1:8" x14ac:dyDescent="0.2">
      <c r="A13" s="5" t="s">
        <v>14</v>
      </c>
      <c r="B13" s="5" t="s">
        <v>12</v>
      </c>
      <c r="C13" s="5">
        <v>0</v>
      </c>
      <c r="D13" s="5">
        <v>0</v>
      </c>
      <c r="E13" s="7">
        <v>760.67</v>
      </c>
      <c r="F13" s="7">
        <f t="shared" si="0"/>
        <v>0</v>
      </c>
      <c r="G13" s="28" t="s">
        <v>18</v>
      </c>
      <c r="H13" s="78"/>
    </row>
    <row r="14" spans="1:8" x14ac:dyDescent="0.2">
      <c r="A14" s="41" t="s">
        <v>14</v>
      </c>
      <c r="B14" s="41" t="s">
        <v>61</v>
      </c>
      <c r="C14" s="5">
        <v>1</v>
      </c>
      <c r="D14" s="5">
        <v>1</v>
      </c>
      <c r="E14" s="42">
        <v>936.67</v>
      </c>
      <c r="F14" s="7">
        <f t="shared" si="0"/>
        <v>936.67</v>
      </c>
      <c r="G14" s="28" t="s">
        <v>18</v>
      </c>
      <c r="H14" s="78"/>
    </row>
    <row r="15" spans="1:8" x14ac:dyDescent="0.2">
      <c r="A15" s="5" t="s">
        <v>15</v>
      </c>
      <c r="B15" s="5" t="s">
        <v>9</v>
      </c>
      <c r="C15" s="5">
        <v>0</v>
      </c>
      <c r="D15" s="5">
        <v>0</v>
      </c>
      <c r="E15" s="7">
        <v>180</v>
      </c>
      <c r="F15" s="7">
        <f t="shared" si="0"/>
        <v>0</v>
      </c>
      <c r="G15" s="28" t="s">
        <v>18</v>
      </c>
      <c r="H15" s="78"/>
    </row>
    <row r="16" spans="1:8" x14ac:dyDescent="0.2">
      <c r="A16" s="5" t="s">
        <v>15</v>
      </c>
      <c r="B16" s="5" t="s">
        <v>11</v>
      </c>
      <c r="C16" s="5">
        <v>0</v>
      </c>
      <c r="D16" s="5">
        <v>0</v>
      </c>
      <c r="E16" s="7">
        <v>308.33</v>
      </c>
      <c r="F16" s="7">
        <f t="shared" si="0"/>
        <v>0</v>
      </c>
      <c r="G16" s="28" t="s">
        <v>18</v>
      </c>
      <c r="H16" s="78"/>
    </row>
    <row r="17" spans="1:8" x14ac:dyDescent="0.2">
      <c r="A17" s="5" t="s">
        <v>15</v>
      </c>
      <c r="B17" s="5" t="s">
        <v>12</v>
      </c>
      <c r="C17" s="5">
        <v>0</v>
      </c>
      <c r="D17" s="5">
        <v>0</v>
      </c>
      <c r="E17" s="7">
        <v>276.33</v>
      </c>
      <c r="F17" s="7">
        <f t="shared" si="0"/>
        <v>0</v>
      </c>
      <c r="G17" s="28" t="s">
        <v>18</v>
      </c>
      <c r="H17" s="78"/>
    </row>
    <row r="18" spans="1:8" x14ac:dyDescent="0.2">
      <c r="A18" s="41" t="s">
        <v>15</v>
      </c>
      <c r="B18" s="41" t="s">
        <v>61</v>
      </c>
      <c r="C18" s="5">
        <v>1</v>
      </c>
      <c r="D18" s="5">
        <v>1</v>
      </c>
      <c r="E18" s="44">
        <v>158.68</v>
      </c>
      <c r="F18" s="7">
        <f t="shared" si="0"/>
        <v>158.68</v>
      </c>
      <c r="G18" s="28" t="s">
        <v>18</v>
      </c>
      <c r="H18" s="78"/>
    </row>
    <row r="19" spans="1:8" ht="15.75" customHeight="1" x14ac:dyDescent="0.2">
      <c r="A19" s="80" t="s">
        <v>51</v>
      </c>
      <c r="B19" s="81"/>
      <c r="C19" s="81"/>
      <c r="D19" s="81"/>
      <c r="E19" s="82"/>
      <c r="F19" s="10">
        <f>SUM(F3:F18)</f>
        <v>2254.0299999999997</v>
      </c>
      <c r="G19" s="83"/>
    </row>
    <row r="20" spans="1:8" ht="15" customHeight="1" x14ac:dyDescent="0.2">
      <c r="A20" s="86" t="s">
        <v>16</v>
      </c>
      <c r="B20" s="87"/>
      <c r="C20" s="87"/>
      <c r="D20" s="87"/>
      <c r="E20" s="88"/>
      <c r="F20" s="11">
        <f>D63</f>
        <v>5314.5599999999995</v>
      </c>
      <c r="G20" s="84"/>
    </row>
    <row r="21" spans="1:8" ht="15.75" customHeight="1" x14ac:dyDescent="0.2">
      <c r="A21" s="89" t="s">
        <v>17</v>
      </c>
      <c r="B21" s="90"/>
      <c r="C21" s="90"/>
      <c r="D21" s="90"/>
      <c r="E21" s="91"/>
      <c r="F21" s="12">
        <f>F19+F20</f>
        <v>7568.5899999999992</v>
      </c>
      <c r="G21" s="85"/>
    </row>
    <row r="24" spans="1:8" ht="12.75" customHeight="1" x14ac:dyDescent="0.2">
      <c r="A24" s="69" t="s">
        <v>19</v>
      </c>
      <c r="B24" s="70"/>
      <c r="C24" s="70"/>
      <c r="D24" s="71"/>
    </row>
    <row r="25" spans="1:8" ht="12.75" customHeight="1" x14ac:dyDescent="0.2">
      <c r="A25" s="72" t="s">
        <v>60</v>
      </c>
      <c r="B25" s="73"/>
      <c r="C25" s="73"/>
      <c r="D25" s="74"/>
    </row>
    <row r="26" spans="1:8" ht="12.75" customHeight="1" x14ac:dyDescent="0.2">
      <c r="A26" s="4" t="s">
        <v>20</v>
      </c>
      <c r="B26" s="4" t="s">
        <v>21</v>
      </c>
      <c r="C26" s="4" t="s">
        <v>22</v>
      </c>
      <c r="D26" s="4" t="s">
        <v>23</v>
      </c>
    </row>
    <row r="27" spans="1:8" x14ac:dyDescent="0.2">
      <c r="A27" s="13" t="s">
        <v>24</v>
      </c>
      <c r="B27" s="5">
        <v>0</v>
      </c>
      <c r="C27" s="7">
        <v>766.03</v>
      </c>
      <c r="D27" s="7">
        <f>B27*C27</f>
        <v>0</v>
      </c>
    </row>
    <row r="28" spans="1:8" x14ac:dyDescent="0.2">
      <c r="A28" s="13" t="s">
        <v>25</v>
      </c>
      <c r="B28" s="5">
        <v>0</v>
      </c>
      <c r="C28" s="7">
        <v>862.49</v>
      </c>
      <c r="D28" s="7">
        <f t="shared" ref="D28:D62" si="1">B28*C28</f>
        <v>0</v>
      </c>
    </row>
    <row r="29" spans="1:8" x14ac:dyDescent="0.2">
      <c r="A29" s="13" t="s">
        <v>26</v>
      </c>
      <c r="B29" s="5">
        <v>0</v>
      </c>
      <c r="C29" s="7">
        <v>2448.63</v>
      </c>
      <c r="D29" s="7">
        <f t="shared" si="1"/>
        <v>0</v>
      </c>
    </row>
    <row r="30" spans="1:8" x14ac:dyDescent="0.2">
      <c r="A30" s="33" t="s">
        <v>62</v>
      </c>
      <c r="B30" s="41">
        <v>1</v>
      </c>
      <c r="C30" s="42">
        <v>2393.29</v>
      </c>
      <c r="D30" s="7">
        <f t="shared" si="1"/>
        <v>2393.29</v>
      </c>
    </row>
    <row r="31" spans="1:8" x14ac:dyDescent="0.2">
      <c r="A31" s="13" t="s">
        <v>27</v>
      </c>
      <c r="B31" s="5">
        <v>0</v>
      </c>
      <c r="C31" s="7">
        <v>226.67</v>
      </c>
      <c r="D31" s="7">
        <f t="shared" si="1"/>
        <v>0</v>
      </c>
    </row>
    <row r="32" spans="1:8" x14ac:dyDescent="0.2">
      <c r="A32" s="13" t="s">
        <v>28</v>
      </c>
      <c r="B32" s="5">
        <v>0</v>
      </c>
      <c r="C32" s="7">
        <v>256</v>
      </c>
      <c r="D32" s="7">
        <f t="shared" si="1"/>
        <v>0</v>
      </c>
    </row>
    <row r="33" spans="1:4" x14ac:dyDescent="0.2">
      <c r="A33" s="13" t="s">
        <v>29</v>
      </c>
      <c r="B33" s="5">
        <v>0</v>
      </c>
      <c r="C33" s="7">
        <v>246.67</v>
      </c>
      <c r="D33" s="7">
        <f t="shared" si="1"/>
        <v>0</v>
      </c>
    </row>
    <row r="34" spans="1:4" x14ac:dyDescent="0.2">
      <c r="A34" s="33" t="s">
        <v>63</v>
      </c>
      <c r="B34" s="41">
        <v>1</v>
      </c>
      <c r="C34" s="42">
        <v>269.67</v>
      </c>
      <c r="D34" s="7">
        <f t="shared" si="1"/>
        <v>269.67</v>
      </c>
    </row>
    <row r="35" spans="1:4" x14ac:dyDescent="0.2">
      <c r="A35" s="13" t="s">
        <v>30</v>
      </c>
      <c r="B35" s="5">
        <v>0</v>
      </c>
      <c r="C35" s="7">
        <v>97.67</v>
      </c>
      <c r="D35" s="7">
        <f t="shared" si="1"/>
        <v>0</v>
      </c>
    </row>
    <row r="36" spans="1:4" x14ac:dyDescent="0.2">
      <c r="A36" s="13" t="s">
        <v>31</v>
      </c>
      <c r="B36" s="5">
        <v>0</v>
      </c>
      <c r="C36" s="7">
        <v>112.67</v>
      </c>
      <c r="D36" s="7">
        <f t="shared" si="1"/>
        <v>0</v>
      </c>
    </row>
    <row r="37" spans="1:4" x14ac:dyDescent="0.2">
      <c r="A37" s="13" t="s">
        <v>32</v>
      </c>
      <c r="B37" s="5">
        <v>0</v>
      </c>
      <c r="C37" s="7">
        <v>112.67</v>
      </c>
      <c r="D37" s="7">
        <f t="shared" si="1"/>
        <v>0</v>
      </c>
    </row>
    <row r="38" spans="1:4" x14ac:dyDescent="0.2">
      <c r="A38" s="33" t="s">
        <v>64</v>
      </c>
      <c r="B38" s="41">
        <v>1</v>
      </c>
      <c r="C38" s="42">
        <v>169.87</v>
      </c>
      <c r="D38" s="7">
        <f t="shared" si="1"/>
        <v>169.87</v>
      </c>
    </row>
    <row r="39" spans="1:4" x14ac:dyDescent="0.2">
      <c r="A39" s="13" t="s">
        <v>33</v>
      </c>
      <c r="B39" s="5">
        <v>0</v>
      </c>
      <c r="C39" s="7">
        <v>259.58</v>
      </c>
      <c r="D39" s="7">
        <f t="shared" si="1"/>
        <v>0</v>
      </c>
    </row>
    <row r="40" spans="1:4" x14ac:dyDescent="0.2">
      <c r="A40" s="13" t="s">
        <v>34</v>
      </c>
      <c r="B40" s="5">
        <v>0</v>
      </c>
      <c r="C40" s="7">
        <v>378.63</v>
      </c>
      <c r="D40" s="7">
        <f t="shared" si="1"/>
        <v>0</v>
      </c>
    </row>
    <row r="41" spans="1:4" x14ac:dyDescent="0.2">
      <c r="A41" s="13" t="s">
        <v>35</v>
      </c>
      <c r="B41" s="5">
        <v>0</v>
      </c>
      <c r="C41" s="7">
        <v>667.54</v>
      </c>
      <c r="D41" s="7">
        <f t="shared" si="1"/>
        <v>0</v>
      </c>
    </row>
    <row r="42" spans="1:4" x14ac:dyDescent="0.2">
      <c r="A42" s="33" t="s">
        <v>65</v>
      </c>
      <c r="B42" s="41">
        <v>1</v>
      </c>
      <c r="C42" s="42">
        <v>307.92</v>
      </c>
      <c r="D42" s="7">
        <f t="shared" si="1"/>
        <v>307.92</v>
      </c>
    </row>
    <row r="43" spans="1:4" x14ac:dyDescent="0.2">
      <c r="A43" s="13" t="s">
        <v>36</v>
      </c>
      <c r="B43" s="5">
        <v>0</v>
      </c>
      <c r="C43" s="7">
        <v>170</v>
      </c>
      <c r="D43" s="7">
        <f t="shared" si="1"/>
        <v>0</v>
      </c>
    </row>
    <row r="44" spans="1:4" x14ac:dyDescent="0.2">
      <c r="A44" s="13" t="s">
        <v>37</v>
      </c>
      <c r="B44" s="5">
        <v>0</v>
      </c>
      <c r="C44" s="7">
        <v>199</v>
      </c>
      <c r="D44" s="7">
        <f t="shared" si="1"/>
        <v>0</v>
      </c>
    </row>
    <row r="45" spans="1:4" x14ac:dyDescent="0.2">
      <c r="A45" s="13" t="s">
        <v>38</v>
      </c>
      <c r="B45" s="5">
        <v>0</v>
      </c>
      <c r="C45" s="7">
        <v>208</v>
      </c>
      <c r="D45" s="7">
        <f t="shared" si="1"/>
        <v>0</v>
      </c>
    </row>
    <row r="46" spans="1:4" x14ac:dyDescent="0.2">
      <c r="A46" s="33" t="s">
        <v>66</v>
      </c>
      <c r="B46" s="41">
        <v>1</v>
      </c>
      <c r="C46" s="42">
        <v>196</v>
      </c>
      <c r="D46" s="7">
        <f t="shared" si="1"/>
        <v>196</v>
      </c>
    </row>
    <row r="47" spans="1:4" ht="15.75" x14ac:dyDescent="0.25">
      <c r="A47" s="13" t="s">
        <v>39</v>
      </c>
      <c r="B47" s="5">
        <v>0</v>
      </c>
      <c r="C47" s="43">
        <v>250.3</v>
      </c>
      <c r="D47" s="7">
        <f t="shared" si="1"/>
        <v>0</v>
      </c>
    </row>
    <row r="48" spans="1:4" ht="15.75" x14ac:dyDescent="0.25">
      <c r="A48" s="13" t="s">
        <v>40</v>
      </c>
      <c r="B48" s="5">
        <v>0</v>
      </c>
      <c r="C48" s="43">
        <v>417.87</v>
      </c>
      <c r="D48" s="7">
        <f t="shared" si="1"/>
        <v>0</v>
      </c>
    </row>
    <row r="49" spans="1:4" ht="15.75" x14ac:dyDescent="0.25">
      <c r="A49" s="13" t="s">
        <v>41</v>
      </c>
      <c r="B49" s="5">
        <v>0</v>
      </c>
      <c r="C49" s="43">
        <v>586.15</v>
      </c>
      <c r="D49" s="7">
        <f t="shared" si="1"/>
        <v>0</v>
      </c>
    </row>
    <row r="50" spans="1:4" x14ac:dyDescent="0.2">
      <c r="A50" s="33" t="s">
        <v>67</v>
      </c>
      <c r="B50" s="41">
        <v>1</v>
      </c>
      <c r="C50" s="42">
        <v>586.15</v>
      </c>
      <c r="D50" s="7">
        <f t="shared" si="1"/>
        <v>586.15</v>
      </c>
    </row>
    <row r="51" spans="1:4" x14ac:dyDescent="0.2">
      <c r="A51" s="13" t="s">
        <v>42</v>
      </c>
      <c r="B51" s="5">
        <v>0</v>
      </c>
      <c r="C51" s="7">
        <v>469.67</v>
      </c>
      <c r="D51" s="7">
        <f t="shared" si="1"/>
        <v>0</v>
      </c>
    </row>
    <row r="52" spans="1:4" x14ac:dyDescent="0.2">
      <c r="A52" s="13" t="s">
        <v>43</v>
      </c>
      <c r="B52" s="5">
        <v>0</v>
      </c>
      <c r="C52" s="7">
        <v>696.09</v>
      </c>
      <c r="D52" s="7">
        <f t="shared" si="1"/>
        <v>0</v>
      </c>
    </row>
    <row r="53" spans="1:4" x14ac:dyDescent="0.2">
      <c r="A53" s="13" t="s">
        <v>44</v>
      </c>
      <c r="B53" s="5">
        <v>0</v>
      </c>
      <c r="C53" s="7">
        <v>991.96</v>
      </c>
      <c r="D53" s="7">
        <f t="shared" si="1"/>
        <v>0</v>
      </c>
    </row>
    <row r="54" spans="1:4" x14ac:dyDescent="0.2">
      <c r="A54" s="33" t="s">
        <v>68</v>
      </c>
      <c r="B54" s="41">
        <v>1</v>
      </c>
      <c r="C54" s="42">
        <v>1083.33</v>
      </c>
      <c r="D54" s="7">
        <f t="shared" si="1"/>
        <v>1083.33</v>
      </c>
    </row>
    <row r="55" spans="1:4" x14ac:dyDescent="0.2">
      <c r="A55" s="13" t="s">
        <v>45</v>
      </c>
      <c r="B55" s="5">
        <v>0</v>
      </c>
      <c r="C55" s="7">
        <v>90.67</v>
      </c>
      <c r="D55" s="7">
        <f t="shared" si="1"/>
        <v>0</v>
      </c>
    </row>
    <row r="56" spans="1:4" ht="25.5" x14ac:dyDescent="0.2">
      <c r="A56" s="13" t="s">
        <v>46</v>
      </c>
      <c r="B56" s="5">
        <v>0</v>
      </c>
      <c r="C56" s="7">
        <v>107</v>
      </c>
      <c r="D56" s="7">
        <f t="shared" si="1"/>
        <v>0</v>
      </c>
    </row>
    <row r="57" spans="1:4" ht="25.5" x14ac:dyDescent="0.2">
      <c r="A57" s="13" t="s">
        <v>47</v>
      </c>
      <c r="B57" s="5">
        <v>0</v>
      </c>
      <c r="C57" s="7">
        <v>123.62</v>
      </c>
      <c r="D57" s="7">
        <f t="shared" si="1"/>
        <v>0</v>
      </c>
    </row>
    <row r="58" spans="1:4" ht="25.5" x14ac:dyDescent="0.2">
      <c r="A58" s="33" t="s">
        <v>69</v>
      </c>
      <c r="B58" s="41">
        <v>1</v>
      </c>
      <c r="C58" s="42">
        <v>126.33</v>
      </c>
      <c r="D58" s="7">
        <f t="shared" si="1"/>
        <v>126.33</v>
      </c>
    </row>
    <row r="59" spans="1:4" ht="25.5" x14ac:dyDescent="0.2">
      <c r="A59" s="13" t="s">
        <v>48</v>
      </c>
      <c r="B59" s="5">
        <v>0</v>
      </c>
      <c r="C59" s="7">
        <v>123</v>
      </c>
      <c r="D59" s="7">
        <f t="shared" si="1"/>
        <v>0</v>
      </c>
    </row>
    <row r="60" spans="1:4" ht="25.5" x14ac:dyDescent="0.2">
      <c r="A60" s="13" t="s">
        <v>49</v>
      </c>
      <c r="B60" s="5">
        <v>0</v>
      </c>
      <c r="C60" s="7">
        <v>133</v>
      </c>
      <c r="D60" s="7">
        <f t="shared" si="1"/>
        <v>0</v>
      </c>
    </row>
    <row r="61" spans="1:4" ht="25.5" x14ac:dyDescent="0.2">
      <c r="A61" s="13" t="s">
        <v>50</v>
      </c>
      <c r="B61" s="5">
        <v>0</v>
      </c>
      <c r="C61" s="7">
        <v>184.67</v>
      </c>
      <c r="D61" s="7">
        <f t="shared" si="1"/>
        <v>0</v>
      </c>
    </row>
    <row r="62" spans="1:4" ht="25.5" x14ac:dyDescent="0.2">
      <c r="A62" s="33" t="s">
        <v>70</v>
      </c>
      <c r="B62" s="41">
        <v>1</v>
      </c>
      <c r="C62" s="42">
        <v>182</v>
      </c>
      <c r="D62" s="7">
        <f t="shared" si="1"/>
        <v>182</v>
      </c>
    </row>
    <row r="63" spans="1:4" x14ac:dyDescent="0.2">
      <c r="A63" s="75" t="s">
        <v>55</v>
      </c>
      <c r="B63" s="76"/>
      <c r="C63" s="77"/>
      <c r="D63" s="8">
        <f>SUM(D27:D62)</f>
        <v>5314.5599999999995</v>
      </c>
    </row>
  </sheetData>
  <mergeCells count="11">
    <mergeCell ref="A1:B1"/>
    <mergeCell ref="C1:G1"/>
    <mergeCell ref="A19:E19"/>
    <mergeCell ref="G19:G21"/>
    <mergeCell ref="A20:E20"/>
    <mergeCell ref="A21:E21"/>
    <mergeCell ref="A24:D24"/>
    <mergeCell ref="A25:D25"/>
    <mergeCell ref="A63:C63"/>
    <mergeCell ref="H3:H6"/>
    <mergeCell ref="H7:H18"/>
  </mergeCells>
  <pageMargins left="0.511811024" right="0.511811024" top="0.78740157499999996" bottom="0.78740157499999996" header="0.31496062000000002" footer="0.31496062000000002"/>
  <pageSetup paperSize="9" orientation="portrait" horizontalDpi="4294967292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8BADD-1848-44B5-A198-DAE39391554F}">
  <dimension ref="A1:H51"/>
  <sheetViews>
    <sheetView topLeftCell="A16" workbookViewId="0">
      <selection activeCell="C51" sqref="C51"/>
    </sheetView>
  </sheetViews>
  <sheetFormatPr defaultRowHeight="12.75" x14ac:dyDescent="0.2"/>
  <cols>
    <col min="1" max="1" width="39.28515625" style="9" customWidth="1"/>
    <col min="2" max="2" width="16" style="9" customWidth="1"/>
    <col min="3" max="3" width="16.42578125" style="9" customWidth="1"/>
    <col min="4" max="4" width="22.28515625" style="9" customWidth="1"/>
    <col min="5" max="5" width="19.85546875" style="9" customWidth="1"/>
    <col min="6" max="6" width="22" style="9" customWidth="1"/>
    <col min="7" max="7" width="28.28515625" style="9" customWidth="1"/>
    <col min="8" max="8" width="9.140625" style="27"/>
    <col min="9" max="9" width="24.85546875" style="9" customWidth="1"/>
    <col min="10" max="10" width="17.140625" style="9" customWidth="1"/>
    <col min="11" max="12" width="22" style="9" customWidth="1"/>
    <col min="13" max="16384" width="9.140625" style="9"/>
  </cols>
  <sheetData>
    <row r="1" spans="1:8" x14ac:dyDescent="0.2">
      <c r="A1" s="79" t="s">
        <v>0</v>
      </c>
      <c r="B1" s="79"/>
      <c r="C1" s="79" t="s">
        <v>1</v>
      </c>
      <c r="D1" s="79"/>
      <c r="E1" s="79"/>
      <c r="F1" s="79"/>
      <c r="G1" s="79"/>
    </row>
    <row r="2" spans="1:8" ht="37.5" customHeight="1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/>
    </row>
    <row r="3" spans="1:8" x14ac:dyDescent="0.2">
      <c r="A3" s="45" t="s">
        <v>8</v>
      </c>
      <c r="B3" s="45" t="s">
        <v>9</v>
      </c>
      <c r="C3" s="45">
        <v>5</v>
      </c>
      <c r="D3" s="45">
        <v>4</v>
      </c>
      <c r="E3" s="46">
        <v>95.3</v>
      </c>
      <c r="F3" s="46">
        <f>C3*D3*E3</f>
        <v>1906</v>
      </c>
      <c r="G3" s="45" t="s">
        <v>10</v>
      </c>
      <c r="H3" s="78">
        <f>SUM(F3:F5)</f>
        <v>4065.96</v>
      </c>
    </row>
    <row r="4" spans="1:8" x14ac:dyDescent="0.2">
      <c r="A4" s="45" t="s">
        <v>8</v>
      </c>
      <c r="B4" s="45" t="s">
        <v>11</v>
      </c>
      <c r="C4" s="45">
        <v>3</v>
      </c>
      <c r="D4" s="45">
        <v>4</v>
      </c>
      <c r="E4" s="46">
        <v>103.33</v>
      </c>
      <c r="F4" s="46">
        <f t="shared" ref="F4:F14" si="0">C4*D4*E4</f>
        <v>1239.96</v>
      </c>
      <c r="G4" s="45" t="s">
        <v>10</v>
      </c>
      <c r="H4" s="78"/>
    </row>
    <row r="5" spans="1:8" x14ac:dyDescent="0.2">
      <c r="A5" s="45" t="s">
        <v>8</v>
      </c>
      <c r="B5" s="45" t="s">
        <v>12</v>
      </c>
      <c r="C5" s="45">
        <v>2</v>
      </c>
      <c r="D5" s="45">
        <v>4</v>
      </c>
      <c r="E5" s="46">
        <v>115</v>
      </c>
      <c r="F5" s="46">
        <f t="shared" si="0"/>
        <v>920</v>
      </c>
      <c r="G5" s="45" t="s">
        <v>10</v>
      </c>
      <c r="H5" s="78"/>
    </row>
    <row r="6" spans="1:8" x14ac:dyDescent="0.2">
      <c r="A6" s="47" t="s">
        <v>13</v>
      </c>
      <c r="B6" s="47" t="s">
        <v>9</v>
      </c>
      <c r="C6" s="47">
        <v>5</v>
      </c>
      <c r="D6" s="47">
        <v>2</v>
      </c>
      <c r="E6" s="48">
        <v>128.66999999999999</v>
      </c>
      <c r="F6" s="48">
        <f t="shared" si="0"/>
        <v>1286.6999999999998</v>
      </c>
      <c r="G6" s="47" t="s">
        <v>18</v>
      </c>
      <c r="H6" s="78">
        <f>SUM(F6:F14)</f>
        <v>5418.69</v>
      </c>
    </row>
    <row r="7" spans="1:8" x14ac:dyDescent="0.2">
      <c r="A7" s="47" t="s">
        <v>13</v>
      </c>
      <c r="B7" s="47" t="s">
        <v>11</v>
      </c>
      <c r="C7" s="47">
        <v>3</v>
      </c>
      <c r="D7" s="47">
        <v>2</v>
      </c>
      <c r="E7" s="48">
        <v>160</v>
      </c>
      <c r="F7" s="48">
        <f t="shared" si="0"/>
        <v>960</v>
      </c>
      <c r="G7" s="47" t="s">
        <v>18</v>
      </c>
      <c r="H7" s="78"/>
    </row>
    <row r="8" spans="1:8" x14ac:dyDescent="0.2">
      <c r="A8" s="47" t="s">
        <v>13</v>
      </c>
      <c r="B8" s="47" t="s">
        <v>12</v>
      </c>
      <c r="C8" s="47">
        <v>2</v>
      </c>
      <c r="D8" s="47">
        <v>2</v>
      </c>
      <c r="E8" s="48">
        <v>160</v>
      </c>
      <c r="F8" s="48">
        <f t="shared" si="0"/>
        <v>640</v>
      </c>
      <c r="G8" s="47" t="s">
        <v>18</v>
      </c>
      <c r="H8" s="78"/>
    </row>
    <row r="9" spans="1:8" x14ac:dyDescent="0.2">
      <c r="A9" s="49" t="s">
        <v>14</v>
      </c>
      <c r="B9" s="49" t="s">
        <v>9</v>
      </c>
      <c r="C9" s="49">
        <v>2</v>
      </c>
      <c r="D9" s="49">
        <v>1</v>
      </c>
      <c r="E9" s="50">
        <v>215</v>
      </c>
      <c r="F9" s="50">
        <f t="shared" si="0"/>
        <v>430</v>
      </c>
      <c r="G9" s="49" t="s">
        <v>18</v>
      </c>
      <c r="H9" s="78"/>
    </row>
    <row r="10" spans="1:8" x14ac:dyDescent="0.2">
      <c r="A10" s="49" t="s">
        <v>14</v>
      </c>
      <c r="B10" s="49" t="s">
        <v>11</v>
      </c>
      <c r="C10" s="49">
        <v>1</v>
      </c>
      <c r="D10" s="49">
        <v>1</v>
      </c>
      <c r="E10" s="50">
        <v>283.33</v>
      </c>
      <c r="F10" s="50">
        <f t="shared" si="0"/>
        <v>283.33</v>
      </c>
      <c r="G10" s="49" t="s">
        <v>18</v>
      </c>
      <c r="H10" s="78"/>
    </row>
    <row r="11" spans="1:8" x14ac:dyDescent="0.2">
      <c r="A11" s="49" t="s">
        <v>14</v>
      </c>
      <c r="B11" s="49" t="s">
        <v>12</v>
      </c>
      <c r="C11" s="49">
        <v>1</v>
      </c>
      <c r="D11" s="49">
        <v>1</v>
      </c>
      <c r="E11" s="50">
        <v>874</v>
      </c>
      <c r="F11" s="50">
        <f t="shared" si="0"/>
        <v>874</v>
      </c>
      <c r="G11" s="49" t="s">
        <v>18</v>
      </c>
      <c r="H11" s="78"/>
    </row>
    <row r="12" spans="1:8" x14ac:dyDescent="0.2">
      <c r="A12" s="51" t="s">
        <v>15</v>
      </c>
      <c r="B12" s="51" t="s">
        <v>9</v>
      </c>
      <c r="C12" s="51">
        <v>2</v>
      </c>
      <c r="D12" s="51">
        <v>1</v>
      </c>
      <c r="E12" s="52">
        <v>180</v>
      </c>
      <c r="F12" s="52">
        <f t="shared" si="0"/>
        <v>360</v>
      </c>
      <c r="G12" s="51" t="s">
        <v>18</v>
      </c>
      <c r="H12" s="78"/>
    </row>
    <row r="13" spans="1:8" x14ac:dyDescent="0.2">
      <c r="A13" s="51" t="s">
        <v>15</v>
      </c>
      <c r="B13" s="51" t="s">
        <v>11</v>
      </c>
      <c r="C13" s="51">
        <v>1</v>
      </c>
      <c r="D13" s="51">
        <v>1</v>
      </c>
      <c r="E13" s="52">
        <v>308.33</v>
      </c>
      <c r="F13" s="52">
        <f t="shared" si="0"/>
        <v>308.33</v>
      </c>
      <c r="G13" s="51" t="s">
        <v>18</v>
      </c>
      <c r="H13" s="78"/>
    </row>
    <row r="14" spans="1:8" x14ac:dyDescent="0.2">
      <c r="A14" s="51" t="s">
        <v>15</v>
      </c>
      <c r="B14" s="51" t="s">
        <v>12</v>
      </c>
      <c r="C14" s="51">
        <v>1</v>
      </c>
      <c r="D14" s="51">
        <v>1</v>
      </c>
      <c r="E14" s="52">
        <v>276.33</v>
      </c>
      <c r="F14" s="52">
        <f t="shared" si="0"/>
        <v>276.33</v>
      </c>
      <c r="G14" s="51" t="s">
        <v>18</v>
      </c>
      <c r="H14" s="78"/>
    </row>
    <row r="15" spans="1:8" ht="15.75" customHeight="1" x14ac:dyDescent="0.2">
      <c r="A15" s="94" t="s">
        <v>51</v>
      </c>
      <c r="B15" s="94"/>
      <c r="C15" s="94"/>
      <c r="D15" s="94"/>
      <c r="E15" s="94"/>
      <c r="F15" s="10">
        <f>SUM(F3:F14)</f>
        <v>9484.65</v>
      </c>
      <c r="G15" s="96"/>
    </row>
    <row r="16" spans="1:8" ht="15" customHeight="1" x14ac:dyDescent="0.2">
      <c r="A16" s="94" t="s">
        <v>16</v>
      </c>
      <c r="B16" s="94"/>
      <c r="C16" s="94"/>
      <c r="D16" s="94"/>
      <c r="E16" s="94"/>
      <c r="F16" s="11">
        <f>C51</f>
        <v>11187.250000000002</v>
      </c>
      <c r="G16" s="96"/>
    </row>
    <row r="17" spans="1:8" ht="15.75" customHeight="1" x14ac:dyDescent="0.2">
      <c r="A17" s="95" t="s">
        <v>17</v>
      </c>
      <c r="B17" s="95"/>
      <c r="C17" s="95"/>
      <c r="D17" s="95"/>
      <c r="E17" s="95"/>
      <c r="F17" s="12">
        <f>F15+F16</f>
        <v>20671.900000000001</v>
      </c>
      <c r="G17" s="96"/>
    </row>
    <row r="21" spans="1:8" ht="12.75" customHeight="1" x14ac:dyDescent="0.2">
      <c r="A21" s="79" t="s">
        <v>19</v>
      </c>
      <c r="B21" s="79"/>
      <c r="C21" s="79"/>
    </row>
    <row r="22" spans="1:8" x14ac:dyDescent="0.2">
      <c r="A22" s="95" t="s">
        <v>1</v>
      </c>
      <c r="B22" s="95"/>
      <c r="C22" s="95"/>
    </row>
    <row r="23" spans="1:8" ht="25.5" x14ac:dyDescent="0.2">
      <c r="A23" s="15" t="s">
        <v>20</v>
      </c>
      <c r="B23" s="15" t="s">
        <v>21</v>
      </c>
      <c r="C23" s="15" t="s">
        <v>22</v>
      </c>
    </row>
    <row r="24" spans="1:8" x14ac:dyDescent="0.2">
      <c r="A24" s="13" t="s">
        <v>24</v>
      </c>
      <c r="B24" s="5">
        <v>1</v>
      </c>
      <c r="C24" s="7">
        <v>766.03</v>
      </c>
    </row>
    <row r="25" spans="1:8" x14ac:dyDescent="0.2">
      <c r="A25" s="13" t="s">
        <v>25</v>
      </c>
      <c r="B25" s="5">
        <v>1</v>
      </c>
      <c r="C25" s="7">
        <v>862.49</v>
      </c>
    </row>
    <row r="26" spans="1:8" x14ac:dyDescent="0.2">
      <c r="A26" s="13" t="s">
        <v>26</v>
      </c>
      <c r="B26" s="5">
        <v>1</v>
      </c>
      <c r="C26" s="7">
        <v>2448.63</v>
      </c>
    </row>
    <row r="27" spans="1:8" x14ac:dyDescent="0.2">
      <c r="A27" s="13" t="s">
        <v>27</v>
      </c>
      <c r="B27" s="5">
        <v>1</v>
      </c>
      <c r="C27" s="7">
        <v>226.67</v>
      </c>
    </row>
    <row r="28" spans="1:8" x14ac:dyDescent="0.2">
      <c r="A28" s="13" t="s">
        <v>28</v>
      </c>
      <c r="B28" s="5">
        <v>1</v>
      </c>
      <c r="C28" s="7">
        <v>256</v>
      </c>
    </row>
    <row r="29" spans="1:8" x14ac:dyDescent="0.2">
      <c r="A29" s="13" t="s">
        <v>29</v>
      </c>
      <c r="B29" s="5">
        <v>1</v>
      </c>
      <c r="C29" s="7">
        <v>246.67</v>
      </c>
      <c r="G29" s="27"/>
      <c r="H29" s="9"/>
    </row>
    <row r="30" spans="1:8" x14ac:dyDescent="0.2">
      <c r="A30" s="13" t="s">
        <v>30</v>
      </c>
      <c r="B30" s="5">
        <v>1</v>
      </c>
      <c r="C30" s="7">
        <v>97.67</v>
      </c>
      <c r="G30" s="27"/>
      <c r="H30" s="9"/>
    </row>
    <row r="31" spans="1:8" x14ac:dyDescent="0.2">
      <c r="A31" s="13" t="s">
        <v>31</v>
      </c>
      <c r="B31" s="5">
        <v>1</v>
      </c>
      <c r="C31" s="7">
        <v>112.67</v>
      </c>
      <c r="G31" s="27"/>
      <c r="H31" s="9"/>
    </row>
    <row r="32" spans="1:8" x14ac:dyDescent="0.2">
      <c r="A32" s="13" t="s">
        <v>32</v>
      </c>
      <c r="B32" s="5">
        <v>1</v>
      </c>
      <c r="C32" s="7">
        <v>112.67</v>
      </c>
      <c r="G32" s="27"/>
      <c r="H32" s="9"/>
    </row>
    <row r="33" spans="1:8" x14ac:dyDescent="0.2">
      <c r="A33" s="13" t="s">
        <v>33</v>
      </c>
      <c r="B33" s="5">
        <v>1</v>
      </c>
      <c r="C33" s="7">
        <v>259.58</v>
      </c>
      <c r="G33" s="27"/>
      <c r="H33" s="9"/>
    </row>
    <row r="34" spans="1:8" x14ac:dyDescent="0.2">
      <c r="A34" s="13" t="s">
        <v>34</v>
      </c>
      <c r="B34" s="5">
        <v>1</v>
      </c>
      <c r="C34" s="7">
        <v>378.63</v>
      </c>
      <c r="G34" s="27"/>
      <c r="H34" s="9"/>
    </row>
    <row r="35" spans="1:8" x14ac:dyDescent="0.2">
      <c r="A35" s="13" t="s">
        <v>35</v>
      </c>
      <c r="B35" s="5">
        <v>1</v>
      </c>
      <c r="C35" s="7">
        <v>667.54</v>
      </c>
      <c r="G35" s="27"/>
      <c r="H35" s="9"/>
    </row>
    <row r="36" spans="1:8" x14ac:dyDescent="0.2">
      <c r="A36" s="13" t="s">
        <v>36</v>
      </c>
      <c r="B36" s="5">
        <v>1</v>
      </c>
      <c r="C36" s="7">
        <v>171</v>
      </c>
      <c r="G36" s="27"/>
      <c r="H36" s="9"/>
    </row>
    <row r="37" spans="1:8" x14ac:dyDescent="0.2">
      <c r="A37" s="13" t="s">
        <v>37</v>
      </c>
      <c r="B37" s="5">
        <v>1</v>
      </c>
      <c r="C37" s="32">
        <v>199</v>
      </c>
      <c r="G37" s="27"/>
      <c r="H37" s="9"/>
    </row>
    <row r="38" spans="1:8" x14ac:dyDescent="0.2">
      <c r="A38" s="34" t="s">
        <v>38</v>
      </c>
      <c r="B38" s="35">
        <v>1</v>
      </c>
      <c r="C38" s="37">
        <v>208</v>
      </c>
      <c r="G38" s="27"/>
      <c r="H38" s="9"/>
    </row>
    <row r="39" spans="1:8" x14ac:dyDescent="0.2">
      <c r="A39" s="36" t="s">
        <v>39</v>
      </c>
      <c r="B39" s="35">
        <v>1</v>
      </c>
      <c r="C39" s="38">
        <v>250.3</v>
      </c>
    </row>
    <row r="40" spans="1:8" x14ac:dyDescent="0.2">
      <c r="A40" s="34" t="s">
        <v>40</v>
      </c>
      <c r="B40" s="35">
        <v>1</v>
      </c>
      <c r="C40" s="37">
        <v>417.87</v>
      </c>
    </row>
    <row r="41" spans="1:8" x14ac:dyDescent="0.2">
      <c r="A41" s="34" t="s">
        <v>41</v>
      </c>
      <c r="B41" s="35">
        <v>1</v>
      </c>
      <c r="C41" s="39">
        <v>586.15</v>
      </c>
    </row>
    <row r="42" spans="1:8" x14ac:dyDescent="0.2">
      <c r="A42" s="36" t="s">
        <v>42</v>
      </c>
      <c r="B42" s="35">
        <v>1</v>
      </c>
      <c r="C42" s="37">
        <v>469.67</v>
      </c>
    </row>
    <row r="43" spans="1:8" x14ac:dyDescent="0.2">
      <c r="A43" s="34" t="s">
        <v>43</v>
      </c>
      <c r="B43" s="35">
        <v>1</v>
      </c>
      <c r="C43" s="37">
        <v>696.09</v>
      </c>
    </row>
    <row r="44" spans="1:8" x14ac:dyDescent="0.2">
      <c r="A44" s="13" t="s">
        <v>44</v>
      </c>
      <c r="B44" s="5">
        <v>1</v>
      </c>
      <c r="C44" s="40">
        <v>991.96</v>
      </c>
    </row>
    <row r="45" spans="1:8" ht="25.5" x14ac:dyDescent="0.2">
      <c r="A45" s="13" t="s">
        <v>45</v>
      </c>
      <c r="B45" s="5">
        <v>1</v>
      </c>
      <c r="C45" s="7">
        <v>90.67</v>
      </c>
    </row>
    <row r="46" spans="1:8" ht="25.5" x14ac:dyDescent="0.2">
      <c r="A46" s="13" t="s">
        <v>46</v>
      </c>
      <c r="B46" s="5">
        <v>1</v>
      </c>
      <c r="C46" s="7">
        <v>107</v>
      </c>
    </row>
    <row r="47" spans="1:8" ht="25.5" x14ac:dyDescent="0.2">
      <c r="A47" s="13" t="s">
        <v>47</v>
      </c>
      <c r="B47" s="5">
        <v>1</v>
      </c>
      <c r="C47" s="7">
        <v>123.62</v>
      </c>
    </row>
    <row r="48" spans="1:8" ht="25.5" x14ac:dyDescent="0.2">
      <c r="A48" s="13" t="s">
        <v>48</v>
      </c>
      <c r="B48" s="5">
        <v>1</v>
      </c>
      <c r="C48" s="7">
        <v>123</v>
      </c>
    </row>
    <row r="49" spans="1:3" ht="25.5" x14ac:dyDescent="0.2">
      <c r="A49" s="13" t="s">
        <v>49</v>
      </c>
      <c r="B49" s="5">
        <v>1</v>
      </c>
      <c r="C49" s="7">
        <v>133</v>
      </c>
    </row>
    <row r="50" spans="1:3" ht="25.5" x14ac:dyDescent="0.2">
      <c r="A50" s="13" t="s">
        <v>50</v>
      </c>
      <c r="B50" s="5">
        <v>1</v>
      </c>
      <c r="C50" s="7">
        <v>184.67</v>
      </c>
    </row>
    <row r="51" spans="1:3" x14ac:dyDescent="0.2">
      <c r="A51" s="92" t="s">
        <v>55</v>
      </c>
      <c r="B51" s="93"/>
      <c r="C51" s="8">
        <f>SUM(C24:C50)</f>
        <v>11187.250000000002</v>
      </c>
    </row>
  </sheetData>
  <mergeCells count="11">
    <mergeCell ref="A1:B1"/>
    <mergeCell ref="C1:G1"/>
    <mergeCell ref="G15:G17"/>
    <mergeCell ref="A21:C21"/>
    <mergeCell ref="A22:C22"/>
    <mergeCell ref="A51:B51"/>
    <mergeCell ref="H3:H5"/>
    <mergeCell ref="H6:H14"/>
    <mergeCell ref="A16:E16"/>
    <mergeCell ref="A17:E17"/>
    <mergeCell ref="A15:E15"/>
  </mergeCells>
  <pageMargins left="0.511811024" right="0.511811024" top="0.78740157499999996" bottom="0.78740157499999996" header="0.31496062000000002" footer="0.31496062000000002"/>
  <pageSetup paperSize="9" orientation="portrait" horizontalDpi="4294967292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6FA1A-0CB2-443C-98BD-3EC57BA9A917}">
  <dimension ref="A1:H51"/>
  <sheetViews>
    <sheetView topLeftCell="A16" workbookViewId="0">
      <selection activeCell="D51" sqref="D51"/>
    </sheetView>
  </sheetViews>
  <sheetFormatPr defaultRowHeight="12.75" x14ac:dyDescent="0.2"/>
  <cols>
    <col min="1" max="1" width="46.140625" style="9" customWidth="1"/>
    <col min="2" max="2" width="16" style="9" customWidth="1"/>
    <col min="3" max="3" width="16.42578125" style="9" customWidth="1"/>
    <col min="4" max="4" width="25" style="9" bestFit="1" customWidth="1"/>
    <col min="5" max="5" width="19.85546875" style="9" customWidth="1"/>
    <col min="6" max="6" width="22" style="9" customWidth="1"/>
    <col min="7" max="7" width="28.28515625" style="9" customWidth="1"/>
    <col min="8" max="8" width="10.28515625" style="9" bestFit="1" customWidth="1"/>
    <col min="9" max="9" width="17.140625" style="9" customWidth="1"/>
    <col min="10" max="11" width="22" style="9" customWidth="1"/>
    <col min="12" max="16384" width="9.140625" style="9"/>
  </cols>
  <sheetData>
    <row r="1" spans="1:8" x14ac:dyDescent="0.2">
      <c r="A1" s="79" t="s">
        <v>0</v>
      </c>
      <c r="B1" s="79"/>
      <c r="C1" s="79" t="s">
        <v>56</v>
      </c>
      <c r="D1" s="79"/>
      <c r="E1" s="79"/>
      <c r="F1" s="79"/>
      <c r="G1" s="79"/>
    </row>
    <row r="2" spans="1:8" ht="37.5" customHeight="1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/>
    </row>
    <row r="3" spans="1:8" ht="15" x14ac:dyDescent="0.2">
      <c r="A3" s="53" t="s">
        <v>8</v>
      </c>
      <c r="B3" s="53" t="s">
        <v>9</v>
      </c>
      <c r="C3" s="5">
        <v>12</v>
      </c>
      <c r="D3" s="5">
        <v>4</v>
      </c>
      <c r="E3" s="57">
        <v>95.3</v>
      </c>
      <c r="F3" s="7">
        <f>C3*D3*E3</f>
        <v>4574.3999999999996</v>
      </c>
      <c r="G3" s="53" t="s">
        <v>10</v>
      </c>
      <c r="H3" s="98">
        <f>SUM(F3:F5)</f>
        <v>7974.32</v>
      </c>
    </row>
    <row r="4" spans="1:8" ht="15" x14ac:dyDescent="0.2">
      <c r="A4" s="53" t="s">
        <v>8</v>
      </c>
      <c r="B4" s="53" t="s">
        <v>11</v>
      </c>
      <c r="C4" s="5">
        <v>6</v>
      </c>
      <c r="D4" s="5">
        <v>4</v>
      </c>
      <c r="E4" s="57">
        <v>103.33</v>
      </c>
      <c r="F4" s="7">
        <f t="shared" ref="F4:F14" si="0">C4*D4*E4</f>
        <v>2479.92</v>
      </c>
      <c r="G4" s="53" t="s">
        <v>10</v>
      </c>
      <c r="H4" s="98"/>
    </row>
    <row r="5" spans="1:8" ht="15" x14ac:dyDescent="0.2">
      <c r="A5" s="53" t="s">
        <v>8</v>
      </c>
      <c r="B5" s="53" t="s">
        <v>12</v>
      </c>
      <c r="C5" s="5">
        <v>2</v>
      </c>
      <c r="D5" s="5">
        <v>4</v>
      </c>
      <c r="E5" s="57">
        <v>115</v>
      </c>
      <c r="F5" s="7">
        <f t="shared" si="0"/>
        <v>920</v>
      </c>
      <c r="G5" s="53" t="s">
        <v>10</v>
      </c>
      <c r="H5" s="98"/>
    </row>
    <row r="6" spans="1:8" ht="15" x14ac:dyDescent="0.2">
      <c r="A6" s="54" t="s">
        <v>13</v>
      </c>
      <c r="B6" s="54" t="s">
        <v>9</v>
      </c>
      <c r="C6" s="5">
        <v>12</v>
      </c>
      <c r="D6" s="5">
        <v>2</v>
      </c>
      <c r="E6" s="58">
        <v>128.66999999999999</v>
      </c>
      <c r="F6" s="7">
        <f t="shared" si="0"/>
        <v>3088.08</v>
      </c>
      <c r="G6" s="54" t="s">
        <v>18</v>
      </c>
      <c r="H6" s="98">
        <f>SUM(F6:F14)</f>
        <v>8180.07</v>
      </c>
    </row>
    <row r="7" spans="1:8" ht="15" x14ac:dyDescent="0.2">
      <c r="A7" s="54" t="s">
        <v>13</v>
      </c>
      <c r="B7" s="54" t="s">
        <v>11</v>
      </c>
      <c r="C7" s="5">
        <v>6</v>
      </c>
      <c r="D7" s="5">
        <v>2</v>
      </c>
      <c r="E7" s="58">
        <v>160</v>
      </c>
      <c r="F7" s="7">
        <f t="shared" si="0"/>
        <v>1920</v>
      </c>
      <c r="G7" s="54" t="s">
        <v>18</v>
      </c>
      <c r="H7" s="98"/>
    </row>
    <row r="8" spans="1:8" ht="15" x14ac:dyDescent="0.2">
      <c r="A8" s="54" t="s">
        <v>13</v>
      </c>
      <c r="B8" s="54" t="s">
        <v>12</v>
      </c>
      <c r="C8" s="5">
        <v>2</v>
      </c>
      <c r="D8" s="5">
        <v>2</v>
      </c>
      <c r="E8" s="58">
        <v>160</v>
      </c>
      <c r="F8" s="7">
        <f t="shared" si="0"/>
        <v>640</v>
      </c>
      <c r="G8" s="54" t="s">
        <v>18</v>
      </c>
      <c r="H8" s="98"/>
    </row>
    <row r="9" spans="1:8" ht="15" x14ac:dyDescent="0.2">
      <c r="A9" s="55" t="s">
        <v>14</v>
      </c>
      <c r="B9" s="55" t="s">
        <v>9</v>
      </c>
      <c r="C9" s="5">
        <v>2</v>
      </c>
      <c r="D9" s="5">
        <v>1</v>
      </c>
      <c r="E9" s="59">
        <v>215</v>
      </c>
      <c r="F9" s="7">
        <f t="shared" si="0"/>
        <v>430</v>
      </c>
      <c r="G9" s="55" t="s">
        <v>18</v>
      </c>
      <c r="H9" s="98"/>
    </row>
    <row r="10" spans="1:8" ht="15" x14ac:dyDescent="0.2">
      <c r="A10" s="55" t="s">
        <v>14</v>
      </c>
      <c r="B10" s="55" t="s">
        <v>11</v>
      </c>
      <c r="C10" s="5">
        <v>1</v>
      </c>
      <c r="D10" s="5">
        <v>1</v>
      </c>
      <c r="E10" s="59">
        <v>283.33</v>
      </c>
      <c r="F10" s="7">
        <f t="shared" si="0"/>
        <v>283.33</v>
      </c>
      <c r="G10" s="55" t="s">
        <v>18</v>
      </c>
      <c r="H10" s="98"/>
    </row>
    <row r="11" spans="1:8" ht="15" x14ac:dyDescent="0.2">
      <c r="A11" s="55" t="s">
        <v>14</v>
      </c>
      <c r="B11" s="55" t="s">
        <v>12</v>
      </c>
      <c r="C11" s="5">
        <v>1</v>
      </c>
      <c r="D11" s="5">
        <v>1</v>
      </c>
      <c r="E11" s="59">
        <v>874</v>
      </c>
      <c r="F11" s="7">
        <f t="shared" si="0"/>
        <v>874</v>
      </c>
      <c r="G11" s="55" t="s">
        <v>18</v>
      </c>
      <c r="H11" s="98"/>
    </row>
    <row r="12" spans="1:8" ht="15" x14ac:dyDescent="0.2">
      <c r="A12" s="56" t="s">
        <v>15</v>
      </c>
      <c r="B12" s="56" t="s">
        <v>9</v>
      </c>
      <c r="C12" s="5">
        <v>2</v>
      </c>
      <c r="D12" s="5">
        <v>1</v>
      </c>
      <c r="E12" s="60">
        <v>180</v>
      </c>
      <c r="F12" s="7">
        <f t="shared" si="0"/>
        <v>360</v>
      </c>
      <c r="G12" s="56" t="s">
        <v>18</v>
      </c>
      <c r="H12" s="98"/>
    </row>
    <row r="13" spans="1:8" ht="15" x14ac:dyDescent="0.2">
      <c r="A13" s="56" t="s">
        <v>15</v>
      </c>
      <c r="B13" s="56" t="s">
        <v>11</v>
      </c>
      <c r="C13" s="5">
        <v>1</v>
      </c>
      <c r="D13" s="5">
        <v>1</v>
      </c>
      <c r="E13" s="60">
        <v>308.33</v>
      </c>
      <c r="F13" s="7">
        <f t="shared" si="0"/>
        <v>308.33</v>
      </c>
      <c r="G13" s="56" t="s">
        <v>18</v>
      </c>
      <c r="H13" s="98"/>
    </row>
    <row r="14" spans="1:8" ht="15" x14ac:dyDescent="0.2">
      <c r="A14" s="56" t="s">
        <v>15</v>
      </c>
      <c r="B14" s="56" t="s">
        <v>12</v>
      </c>
      <c r="C14" s="5">
        <v>1</v>
      </c>
      <c r="D14" s="5">
        <v>1</v>
      </c>
      <c r="E14" s="60">
        <v>276.33</v>
      </c>
      <c r="F14" s="7">
        <f t="shared" si="0"/>
        <v>276.33</v>
      </c>
      <c r="G14" s="56" t="s">
        <v>18</v>
      </c>
      <c r="H14" s="98"/>
    </row>
    <row r="15" spans="1:8" ht="15.75" customHeight="1" x14ac:dyDescent="0.2">
      <c r="A15" s="94" t="s">
        <v>51</v>
      </c>
      <c r="B15" s="94"/>
      <c r="C15" s="94"/>
      <c r="D15" s="94"/>
      <c r="E15" s="94"/>
      <c r="F15" s="10">
        <f>SUM(F3:F14)</f>
        <v>16154.39</v>
      </c>
      <c r="G15" s="96"/>
    </row>
    <row r="16" spans="1:8" ht="15" customHeight="1" x14ac:dyDescent="0.2">
      <c r="A16" s="94" t="s">
        <v>16</v>
      </c>
      <c r="B16" s="94"/>
      <c r="C16" s="94"/>
      <c r="D16" s="94"/>
      <c r="E16" s="94"/>
      <c r="F16" s="11">
        <f>D51</f>
        <v>11187.250000000002</v>
      </c>
      <c r="G16" s="96"/>
    </row>
    <row r="17" spans="1:7" ht="15.75" customHeight="1" x14ac:dyDescent="0.2">
      <c r="A17" s="95" t="s">
        <v>17</v>
      </c>
      <c r="B17" s="95"/>
      <c r="C17" s="95"/>
      <c r="D17" s="95"/>
      <c r="E17" s="95"/>
      <c r="F17" s="12">
        <f>F15+F16</f>
        <v>27341.64</v>
      </c>
      <c r="G17" s="96"/>
    </row>
    <row r="21" spans="1:7" ht="12.75" customHeight="1" x14ac:dyDescent="0.2">
      <c r="A21" s="79" t="s">
        <v>19</v>
      </c>
      <c r="B21" s="79"/>
      <c r="C21" s="79"/>
      <c r="D21" s="79"/>
    </row>
    <row r="22" spans="1:7" x14ac:dyDescent="0.2">
      <c r="A22" s="95" t="s">
        <v>56</v>
      </c>
      <c r="B22" s="95"/>
      <c r="C22" s="95"/>
      <c r="D22" s="95"/>
    </row>
    <row r="23" spans="1:7" ht="25.5" x14ac:dyDescent="0.2">
      <c r="A23" s="16" t="s">
        <v>20</v>
      </c>
      <c r="B23" s="16" t="s">
        <v>21</v>
      </c>
      <c r="C23" s="16" t="s">
        <v>22</v>
      </c>
      <c r="D23" s="17" t="s">
        <v>23</v>
      </c>
    </row>
    <row r="24" spans="1:7" ht="15" x14ac:dyDescent="0.2">
      <c r="A24" s="13" t="s">
        <v>24</v>
      </c>
      <c r="B24" s="5">
        <v>1</v>
      </c>
      <c r="C24" s="61">
        <v>766.03</v>
      </c>
      <c r="D24" s="7">
        <f>B24*C24</f>
        <v>766.03</v>
      </c>
    </row>
    <row r="25" spans="1:7" ht="15" x14ac:dyDescent="0.2">
      <c r="A25" s="13" t="s">
        <v>25</v>
      </c>
      <c r="B25" s="5">
        <v>1</v>
      </c>
      <c r="C25" s="61">
        <v>862.49</v>
      </c>
      <c r="D25" s="7">
        <f t="shared" ref="D25:D50" si="1">B25*C25</f>
        <v>862.49</v>
      </c>
    </row>
    <row r="26" spans="1:7" ht="15" x14ac:dyDescent="0.2">
      <c r="A26" s="13" t="s">
        <v>26</v>
      </c>
      <c r="B26" s="5">
        <v>1</v>
      </c>
      <c r="C26" s="61">
        <v>2448.63</v>
      </c>
      <c r="D26" s="7">
        <f t="shared" si="1"/>
        <v>2448.63</v>
      </c>
    </row>
    <row r="27" spans="1:7" ht="15" x14ac:dyDescent="0.2">
      <c r="A27" s="13" t="s">
        <v>27</v>
      </c>
      <c r="B27" s="5">
        <v>1</v>
      </c>
      <c r="C27" s="61">
        <v>226.67</v>
      </c>
      <c r="D27" s="7">
        <f t="shared" si="1"/>
        <v>226.67</v>
      </c>
    </row>
    <row r="28" spans="1:7" ht="15" x14ac:dyDescent="0.2">
      <c r="A28" s="13" t="s">
        <v>28</v>
      </c>
      <c r="B28" s="5">
        <v>1</v>
      </c>
      <c r="C28" s="61">
        <v>256</v>
      </c>
      <c r="D28" s="7">
        <f t="shared" si="1"/>
        <v>256</v>
      </c>
    </row>
    <row r="29" spans="1:7" ht="15" x14ac:dyDescent="0.2">
      <c r="A29" s="13" t="s">
        <v>29</v>
      </c>
      <c r="B29" s="5">
        <v>1</v>
      </c>
      <c r="C29" s="61">
        <v>246.67</v>
      </c>
      <c r="D29" s="7">
        <f t="shared" si="1"/>
        <v>246.67</v>
      </c>
    </row>
    <row r="30" spans="1:7" ht="15" x14ac:dyDescent="0.2">
      <c r="A30" s="13" t="s">
        <v>30</v>
      </c>
      <c r="B30" s="5">
        <v>1</v>
      </c>
      <c r="C30" s="61">
        <v>97.67</v>
      </c>
      <c r="D30" s="7">
        <f t="shared" si="1"/>
        <v>97.67</v>
      </c>
    </row>
    <row r="31" spans="1:7" ht="15" x14ac:dyDescent="0.2">
      <c r="A31" s="13" t="s">
        <v>31</v>
      </c>
      <c r="B31" s="5">
        <v>1</v>
      </c>
      <c r="C31" s="61">
        <v>112.67</v>
      </c>
      <c r="D31" s="7">
        <f t="shared" si="1"/>
        <v>112.67</v>
      </c>
    </row>
    <row r="32" spans="1:7" ht="15" x14ac:dyDescent="0.2">
      <c r="A32" s="13" t="s">
        <v>32</v>
      </c>
      <c r="B32" s="5">
        <v>1</v>
      </c>
      <c r="C32" s="61">
        <v>112.67</v>
      </c>
      <c r="D32" s="7">
        <f t="shared" si="1"/>
        <v>112.67</v>
      </c>
    </row>
    <row r="33" spans="1:4" ht="15" x14ac:dyDescent="0.2">
      <c r="A33" s="13" t="s">
        <v>33</v>
      </c>
      <c r="B33" s="5">
        <v>1</v>
      </c>
      <c r="C33" s="61">
        <v>259.58</v>
      </c>
      <c r="D33" s="7">
        <f t="shared" si="1"/>
        <v>259.58</v>
      </c>
    </row>
    <row r="34" spans="1:4" ht="15" x14ac:dyDescent="0.2">
      <c r="A34" s="13" t="s">
        <v>34</v>
      </c>
      <c r="B34" s="5">
        <v>1</v>
      </c>
      <c r="C34" s="61">
        <v>378.63</v>
      </c>
      <c r="D34" s="7">
        <f t="shared" si="1"/>
        <v>378.63</v>
      </c>
    </row>
    <row r="35" spans="1:4" ht="15" x14ac:dyDescent="0.2">
      <c r="A35" s="13" t="s">
        <v>35</v>
      </c>
      <c r="B35" s="5">
        <v>1</v>
      </c>
      <c r="C35" s="61">
        <v>667.54</v>
      </c>
      <c r="D35" s="7">
        <f t="shared" si="1"/>
        <v>667.54</v>
      </c>
    </row>
    <row r="36" spans="1:4" ht="15" x14ac:dyDescent="0.2">
      <c r="A36" s="13" t="s">
        <v>36</v>
      </c>
      <c r="B36" s="5">
        <v>1</v>
      </c>
      <c r="C36" s="61">
        <v>171</v>
      </c>
      <c r="D36" s="7">
        <f t="shared" si="1"/>
        <v>171</v>
      </c>
    </row>
    <row r="37" spans="1:4" ht="15" x14ac:dyDescent="0.2">
      <c r="A37" s="13" t="s">
        <v>37</v>
      </c>
      <c r="B37" s="5">
        <v>1</v>
      </c>
      <c r="C37" s="62">
        <v>199</v>
      </c>
      <c r="D37" s="7">
        <f t="shared" si="1"/>
        <v>199</v>
      </c>
    </row>
    <row r="38" spans="1:4" ht="15" x14ac:dyDescent="0.25">
      <c r="A38" s="13" t="s">
        <v>38</v>
      </c>
      <c r="B38" s="5">
        <v>1</v>
      </c>
      <c r="C38" s="63">
        <v>208</v>
      </c>
      <c r="D38" s="7">
        <f t="shared" si="1"/>
        <v>208</v>
      </c>
    </row>
    <row r="39" spans="1:4" ht="15" x14ac:dyDescent="0.25">
      <c r="A39" s="13" t="s">
        <v>39</v>
      </c>
      <c r="B39" s="5">
        <v>1</v>
      </c>
      <c r="C39" s="63">
        <v>250.3</v>
      </c>
      <c r="D39" s="7">
        <f t="shared" si="1"/>
        <v>250.3</v>
      </c>
    </row>
    <row r="40" spans="1:4" ht="15" x14ac:dyDescent="0.25">
      <c r="A40" s="13" t="s">
        <v>40</v>
      </c>
      <c r="B40" s="5">
        <v>1</v>
      </c>
      <c r="C40" s="63">
        <v>417.87</v>
      </c>
      <c r="D40" s="7">
        <f t="shared" si="1"/>
        <v>417.87</v>
      </c>
    </row>
    <row r="41" spans="1:4" ht="15" x14ac:dyDescent="0.25">
      <c r="A41" s="13" t="s">
        <v>41</v>
      </c>
      <c r="B41" s="5">
        <v>1</v>
      </c>
      <c r="C41" s="63">
        <v>586.15</v>
      </c>
      <c r="D41" s="7">
        <f t="shared" si="1"/>
        <v>586.15</v>
      </c>
    </row>
    <row r="42" spans="1:4" ht="15" x14ac:dyDescent="0.25">
      <c r="A42" s="13" t="s">
        <v>42</v>
      </c>
      <c r="B42" s="5">
        <v>1</v>
      </c>
      <c r="C42" s="63">
        <v>469.67</v>
      </c>
      <c r="D42" s="7">
        <f t="shared" si="1"/>
        <v>469.67</v>
      </c>
    </row>
    <row r="43" spans="1:4" ht="15" x14ac:dyDescent="0.25">
      <c r="A43" s="13" t="s">
        <v>43</v>
      </c>
      <c r="B43" s="5">
        <v>1</v>
      </c>
      <c r="C43" s="63">
        <v>696.09</v>
      </c>
      <c r="D43" s="7">
        <f t="shared" si="1"/>
        <v>696.09</v>
      </c>
    </row>
    <row r="44" spans="1:4" ht="15" x14ac:dyDescent="0.25">
      <c r="A44" s="13" t="s">
        <v>44</v>
      </c>
      <c r="B44" s="5">
        <v>1</v>
      </c>
      <c r="C44" s="64">
        <v>991.96</v>
      </c>
      <c r="D44" s="7">
        <f t="shared" si="1"/>
        <v>991.96</v>
      </c>
    </row>
    <row r="45" spans="1:4" ht="15" x14ac:dyDescent="0.2">
      <c r="A45" s="13" t="s">
        <v>45</v>
      </c>
      <c r="B45" s="5">
        <v>1</v>
      </c>
      <c r="C45" s="61">
        <v>90.67</v>
      </c>
      <c r="D45" s="7">
        <f t="shared" si="1"/>
        <v>90.67</v>
      </c>
    </row>
    <row r="46" spans="1:4" ht="15" x14ac:dyDescent="0.2">
      <c r="A46" s="13" t="s">
        <v>46</v>
      </c>
      <c r="B46" s="5">
        <v>1</v>
      </c>
      <c r="C46" s="61">
        <v>107</v>
      </c>
      <c r="D46" s="7">
        <f t="shared" si="1"/>
        <v>107</v>
      </c>
    </row>
    <row r="47" spans="1:4" ht="15" x14ac:dyDescent="0.2">
      <c r="A47" s="13" t="s">
        <v>47</v>
      </c>
      <c r="B47" s="5">
        <v>1</v>
      </c>
      <c r="C47" s="61">
        <v>123.62</v>
      </c>
      <c r="D47" s="7">
        <f t="shared" si="1"/>
        <v>123.62</v>
      </c>
    </row>
    <row r="48" spans="1:4" ht="25.5" x14ac:dyDescent="0.2">
      <c r="A48" s="13" t="s">
        <v>48</v>
      </c>
      <c r="B48" s="5">
        <v>1</v>
      </c>
      <c r="C48" s="61">
        <v>123</v>
      </c>
      <c r="D48" s="7">
        <f t="shared" si="1"/>
        <v>123</v>
      </c>
    </row>
    <row r="49" spans="1:4" ht="25.5" x14ac:dyDescent="0.2">
      <c r="A49" s="13" t="s">
        <v>49</v>
      </c>
      <c r="B49" s="5">
        <v>1</v>
      </c>
      <c r="C49" s="61">
        <v>133</v>
      </c>
      <c r="D49" s="7">
        <f t="shared" si="1"/>
        <v>133</v>
      </c>
    </row>
    <row r="50" spans="1:4" ht="25.5" x14ac:dyDescent="0.2">
      <c r="A50" s="13" t="s">
        <v>50</v>
      </c>
      <c r="B50" s="5">
        <v>1</v>
      </c>
      <c r="C50" s="61">
        <v>184.67</v>
      </c>
      <c r="D50" s="7">
        <f t="shared" si="1"/>
        <v>184.67</v>
      </c>
    </row>
    <row r="51" spans="1:4" x14ac:dyDescent="0.2">
      <c r="A51" s="92" t="s">
        <v>55</v>
      </c>
      <c r="B51" s="97"/>
      <c r="C51" s="93"/>
      <c r="D51" s="8">
        <f>SUM(D24:D50)</f>
        <v>11187.250000000002</v>
      </c>
    </row>
  </sheetData>
  <mergeCells count="11">
    <mergeCell ref="A1:B1"/>
    <mergeCell ref="C1:G1"/>
    <mergeCell ref="A15:E15"/>
    <mergeCell ref="G15:G17"/>
    <mergeCell ref="A16:E16"/>
    <mergeCell ref="A17:E17"/>
    <mergeCell ref="A21:D21"/>
    <mergeCell ref="A22:D22"/>
    <mergeCell ref="A51:C51"/>
    <mergeCell ref="H3:H5"/>
    <mergeCell ref="H6:H14"/>
  </mergeCells>
  <pageMargins left="0.511811024" right="0.511811024" top="0.78740157499999996" bottom="0.78740157499999996" header="0.31496062000000002" footer="0.31496062000000002"/>
  <pageSetup paperSize="9" orientation="portrait" horizontalDpi="4294967292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FA54B-2DCE-4648-B71B-749574325DFF}">
  <dimension ref="A1:H51"/>
  <sheetViews>
    <sheetView topLeftCell="A19" workbookViewId="0">
      <selection activeCell="D44" sqref="D44"/>
    </sheetView>
  </sheetViews>
  <sheetFormatPr defaultRowHeight="12.75" x14ac:dyDescent="0.2"/>
  <cols>
    <col min="1" max="1" width="40.28515625" style="9" customWidth="1"/>
    <col min="2" max="2" width="16" style="9" customWidth="1"/>
    <col min="3" max="3" width="16.42578125" style="9" customWidth="1"/>
    <col min="4" max="4" width="22.28515625" style="9" customWidth="1"/>
    <col min="5" max="5" width="19.85546875" style="9" customWidth="1"/>
    <col min="6" max="6" width="22" style="9" customWidth="1"/>
    <col min="7" max="7" width="28.28515625" style="9" customWidth="1"/>
    <col min="8" max="8" width="10.28515625" style="9" bestFit="1" customWidth="1"/>
    <col min="9" max="9" width="24.85546875" style="9" customWidth="1"/>
    <col min="10" max="10" width="17.140625" style="9" customWidth="1"/>
    <col min="11" max="12" width="22" style="9" customWidth="1"/>
    <col min="13" max="16384" width="9.140625" style="9"/>
  </cols>
  <sheetData>
    <row r="1" spans="1:8" x14ac:dyDescent="0.2">
      <c r="A1" s="79" t="s">
        <v>0</v>
      </c>
      <c r="B1" s="79"/>
      <c r="C1" s="79" t="s">
        <v>59</v>
      </c>
      <c r="D1" s="79"/>
      <c r="E1" s="79"/>
      <c r="F1" s="79"/>
      <c r="G1" s="79"/>
    </row>
    <row r="2" spans="1:8" ht="37.5" customHeight="1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/>
    </row>
    <row r="3" spans="1:8" ht="15" x14ac:dyDescent="0.2">
      <c r="A3" s="53" t="s">
        <v>8</v>
      </c>
      <c r="B3" s="53" t="s">
        <v>9</v>
      </c>
      <c r="C3" s="5">
        <v>4</v>
      </c>
      <c r="D3" s="5">
        <v>4</v>
      </c>
      <c r="E3" s="57">
        <v>95.3</v>
      </c>
      <c r="F3" s="7">
        <f>C3*D3*E3</f>
        <v>1524.8</v>
      </c>
      <c r="G3" s="53" t="s">
        <v>10</v>
      </c>
      <c r="H3" s="99">
        <f>SUM(F3:F5)</f>
        <v>1938.12</v>
      </c>
    </row>
    <row r="4" spans="1:8" ht="15" x14ac:dyDescent="0.2">
      <c r="A4" s="53" t="s">
        <v>8</v>
      </c>
      <c r="B4" s="53" t="s">
        <v>11</v>
      </c>
      <c r="C4" s="5">
        <v>1</v>
      </c>
      <c r="D4" s="5">
        <v>4</v>
      </c>
      <c r="E4" s="57">
        <v>103.33</v>
      </c>
      <c r="F4" s="7">
        <f t="shared" ref="F4:F14" si="0">C4*D4*E4</f>
        <v>413.32</v>
      </c>
      <c r="G4" s="53" t="s">
        <v>10</v>
      </c>
      <c r="H4" s="100"/>
    </row>
    <row r="5" spans="1:8" ht="15" x14ac:dyDescent="0.2">
      <c r="A5" s="53" t="s">
        <v>8</v>
      </c>
      <c r="B5" s="53" t="s">
        <v>12</v>
      </c>
      <c r="C5" s="5">
        <v>0</v>
      </c>
      <c r="D5" s="5">
        <v>0</v>
      </c>
      <c r="E5" s="57">
        <v>115</v>
      </c>
      <c r="F5" s="7">
        <f t="shared" si="0"/>
        <v>0</v>
      </c>
      <c r="G5" s="53" t="s">
        <v>10</v>
      </c>
      <c r="H5" s="101"/>
    </row>
    <row r="6" spans="1:8" ht="15" x14ac:dyDescent="0.2">
      <c r="A6" s="54" t="s">
        <v>13</v>
      </c>
      <c r="B6" s="54" t="s">
        <v>9</v>
      </c>
      <c r="C6" s="5">
        <v>4</v>
      </c>
      <c r="D6" s="5">
        <v>2</v>
      </c>
      <c r="E6" s="58">
        <v>128.66999999999999</v>
      </c>
      <c r="F6" s="7">
        <f t="shared" si="0"/>
        <v>1029.3599999999999</v>
      </c>
      <c r="G6" s="54" t="s">
        <v>18</v>
      </c>
      <c r="H6" s="78">
        <f>SUM(F6:F14)</f>
        <v>2731.02</v>
      </c>
    </row>
    <row r="7" spans="1:8" ht="15" x14ac:dyDescent="0.2">
      <c r="A7" s="54" t="s">
        <v>13</v>
      </c>
      <c r="B7" s="54" t="s">
        <v>11</v>
      </c>
      <c r="C7" s="5">
        <v>1</v>
      </c>
      <c r="D7" s="5">
        <v>2</v>
      </c>
      <c r="E7" s="58">
        <v>160</v>
      </c>
      <c r="F7" s="7">
        <f t="shared" si="0"/>
        <v>320</v>
      </c>
      <c r="G7" s="54" t="s">
        <v>18</v>
      </c>
      <c r="H7" s="78"/>
    </row>
    <row r="8" spans="1:8" ht="15" x14ac:dyDescent="0.2">
      <c r="A8" s="54" t="s">
        <v>13</v>
      </c>
      <c r="B8" s="54" t="s">
        <v>12</v>
      </c>
      <c r="C8" s="5">
        <v>0</v>
      </c>
      <c r="D8" s="5">
        <v>0</v>
      </c>
      <c r="E8" s="58">
        <v>160</v>
      </c>
      <c r="F8" s="7">
        <f t="shared" si="0"/>
        <v>0</v>
      </c>
      <c r="G8" s="54" t="s">
        <v>18</v>
      </c>
      <c r="H8" s="78"/>
    </row>
    <row r="9" spans="1:8" ht="15" x14ac:dyDescent="0.2">
      <c r="A9" s="55" t="s">
        <v>14</v>
      </c>
      <c r="B9" s="55" t="s">
        <v>9</v>
      </c>
      <c r="C9" s="5">
        <v>2</v>
      </c>
      <c r="D9" s="5">
        <v>1</v>
      </c>
      <c r="E9" s="59">
        <v>215</v>
      </c>
      <c r="F9" s="7">
        <f t="shared" si="0"/>
        <v>430</v>
      </c>
      <c r="G9" s="55" t="s">
        <v>18</v>
      </c>
      <c r="H9" s="78"/>
    </row>
    <row r="10" spans="1:8" ht="15" x14ac:dyDescent="0.2">
      <c r="A10" s="55" t="s">
        <v>14</v>
      </c>
      <c r="B10" s="55" t="s">
        <v>11</v>
      </c>
      <c r="C10" s="5">
        <v>1</v>
      </c>
      <c r="D10" s="5">
        <v>1</v>
      </c>
      <c r="E10" s="59">
        <v>283.33</v>
      </c>
      <c r="F10" s="7">
        <f t="shared" si="0"/>
        <v>283.33</v>
      </c>
      <c r="G10" s="55" t="s">
        <v>18</v>
      </c>
      <c r="H10" s="78"/>
    </row>
    <row r="11" spans="1:8" ht="15" x14ac:dyDescent="0.2">
      <c r="A11" s="55" t="s">
        <v>14</v>
      </c>
      <c r="B11" s="55" t="s">
        <v>12</v>
      </c>
      <c r="C11" s="5">
        <v>0</v>
      </c>
      <c r="D11" s="5">
        <v>0</v>
      </c>
      <c r="E11" s="59">
        <v>874</v>
      </c>
      <c r="F11" s="7">
        <f t="shared" si="0"/>
        <v>0</v>
      </c>
      <c r="G11" s="55" t="s">
        <v>18</v>
      </c>
      <c r="H11" s="78"/>
    </row>
    <row r="12" spans="1:8" ht="15" x14ac:dyDescent="0.2">
      <c r="A12" s="56" t="s">
        <v>15</v>
      </c>
      <c r="B12" s="56" t="s">
        <v>9</v>
      </c>
      <c r="C12" s="5">
        <v>2</v>
      </c>
      <c r="D12" s="5">
        <v>1</v>
      </c>
      <c r="E12" s="60">
        <v>180</v>
      </c>
      <c r="F12" s="7">
        <f t="shared" si="0"/>
        <v>360</v>
      </c>
      <c r="G12" s="56" t="s">
        <v>18</v>
      </c>
      <c r="H12" s="78"/>
    </row>
    <row r="13" spans="1:8" ht="15" x14ac:dyDescent="0.2">
      <c r="A13" s="56" t="s">
        <v>15</v>
      </c>
      <c r="B13" s="56" t="s">
        <v>11</v>
      </c>
      <c r="C13" s="5">
        <v>1</v>
      </c>
      <c r="D13" s="5">
        <v>1</v>
      </c>
      <c r="E13" s="60">
        <v>308.33</v>
      </c>
      <c r="F13" s="7">
        <f t="shared" si="0"/>
        <v>308.33</v>
      </c>
      <c r="G13" s="56" t="s">
        <v>18</v>
      </c>
      <c r="H13" s="78"/>
    </row>
    <row r="14" spans="1:8" ht="15" x14ac:dyDescent="0.2">
      <c r="A14" s="56" t="s">
        <v>15</v>
      </c>
      <c r="B14" s="56" t="s">
        <v>12</v>
      </c>
      <c r="C14" s="5">
        <v>0</v>
      </c>
      <c r="D14" s="5">
        <v>0</v>
      </c>
      <c r="E14" s="60">
        <v>276.33</v>
      </c>
      <c r="F14" s="7">
        <f t="shared" si="0"/>
        <v>0</v>
      </c>
      <c r="G14" s="56" t="s">
        <v>18</v>
      </c>
      <c r="H14" s="78"/>
    </row>
    <row r="15" spans="1:8" ht="15.75" customHeight="1" x14ac:dyDescent="0.2">
      <c r="A15" s="80" t="s">
        <v>51</v>
      </c>
      <c r="B15" s="81"/>
      <c r="C15" s="81"/>
      <c r="D15" s="81"/>
      <c r="E15" s="82"/>
      <c r="F15" s="10">
        <f>SUM(F3:F14)</f>
        <v>4669.1399999999994</v>
      </c>
      <c r="G15" s="83"/>
    </row>
    <row r="16" spans="1:8" ht="15" customHeight="1" x14ac:dyDescent="0.2">
      <c r="A16" s="86" t="s">
        <v>16</v>
      </c>
      <c r="B16" s="87"/>
      <c r="C16" s="87"/>
      <c r="D16" s="87"/>
      <c r="E16" s="88"/>
      <c r="F16" s="11">
        <f>D51</f>
        <v>5617.34</v>
      </c>
      <c r="G16" s="84"/>
    </row>
    <row r="17" spans="1:7" ht="15.75" customHeight="1" x14ac:dyDescent="0.2">
      <c r="A17" s="89" t="s">
        <v>17</v>
      </c>
      <c r="B17" s="90"/>
      <c r="C17" s="90"/>
      <c r="D17" s="90"/>
      <c r="E17" s="91"/>
      <c r="F17" s="12">
        <f>F15+F16</f>
        <v>10286.48</v>
      </c>
      <c r="G17" s="85"/>
    </row>
    <row r="21" spans="1:7" ht="12.75" customHeight="1" x14ac:dyDescent="0.2">
      <c r="A21" s="69" t="s">
        <v>19</v>
      </c>
      <c r="B21" s="70"/>
      <c r="C21" s="70"/>
      <c r="D21" s="71"/>
    </row>
    <row r="22" spans="1:7" ht="12.75" customHeight="1" x14ac:dyDescent="0.2">
      <c r="A22" s="72" t="s">
        <v>59</v>
      </c>
      <c r="B22" s="73"/>
      <c r="C22" s="73"/>
      <c r="D22" s="74"/>
    </row>
    <row r="23" spans="1:7" ht="12.75" customHeight="1" x14ac:dyDescent="0.2">
      <c r="A23" s="4" t="s">
        <v>20</v>
      </c>
      <c r="B23" s="4" t="s">
        <v>21</v>
      </c>
      <c r="C23" s="4" t="s">
        <v>22</v>
      </c>
      <c r="D23" s="4" t="s">
        <v>23</v>
      </c>
    </row>
    <row r="24" spans="1:7" ht="15" x14ac:dyDescent="0.2">
      <c r="A24" s="13" t="s">
        <v>24</v>
      </c>
      <c r="B24" s="5">
        <v>1</v>
      </c>
      <c r="C24" s="61">
        <v>766.03</v>
      </c>
      <c r="D24" s="7">
        <f>B24*C24</f>
        <v>766.03</v>
      </c>
    </row>
    <row r="25" spans="1:7" ht="15" x14ac:dyDescent="0.2">
      <c r="A25" s="13" t="s">
        <v>25</v>
      </c>
      <c r="B25" s="5">
        <v>1</v>
      </c>
      <c r="C25" s="61">
        <v>862.49</v>
      </c>
      <c r="D25" s="7">
        <f t="shared" ref="D25:D50" si="1">B25*C25</f>
        <v>862.49</v>
      </c>
    </row>
    <row r="26" spans="1:7" ht="15" x14ac:dyDescent="0.2">
      <c r="A26" s="13" t="s">
        <v>26</v>
      </c>
      <c r="B26" s="5">
        <v>0</v>
      </c>
      <c r="C26" s="61">
        <v>2448.63</v>
      </c>
      <c r="D26" s="7">
        <f t="shared" si="1"/>
        <v>0</v>
      </c>
    </row>
    <row r="27" spans="1:7" ht="15" x14ac:dyDescent="0.2">
      <c r="A27" s="13" t="s">
        <v>27</v>
      </c>
      <c r="B27" s="5">
        <v>1</v>
      </c>
      <c r="C27" s="61">
        <v>226.67</v>
      </c>
      <c r="D27" s="7">
        <f t="shared" si="1"/>
        <v>226.67</v>
      </c>
    </row>
    <row r="28" spans="1:7" ht="15" x14ac:dyDescent="0.2">
      <c r="A28" s="13" t="s">
        <v>28</v>
      </c>
      <c r="B28" s="5">
        <v>1</v>
      </c>
      <c r="C28" s="61">
        <v>256</v>
      </c>
      <c r="D28" s="7">
        <f t="shared" si="1"/>
        <v>256</v>
      </c>
    </row>
    <row r="29" spans="1:7" ht="15" x14ac:dyDescent="0.2">
      <c r="A29" s="13" t="s">
        <v>29</v>
      </c>
      <c r="B29" s="5">
        <v>0</v>
      </c>
      <c r="C29" s="61">
        <v>246.67</v>
      </c>
      <c r="D29" s="7">
        <f t="shared" si="1"/>
        <v>0</v>
      </c>
    </row>
    <row r="30" spans="1:7" ht="15" x14ac:dyDescent="0.2">
      <c r="A30" s="13" t="s">
        <v>30</v>
      </c>
      <c r="B30" s="5">
        <v>1</v>
      </c>
      <c r="C30" s="61">
        <v>97.67</v>
      </c>
      <c r="D30" s="7">
        <f t="shared" si="1"/>
        <v>97.67</v>
      </c>
    </row>
    <row r="31" spans="1:7" ht="15" x14ac:dyDescent="0.2">
      <c r="A31" s="13" t="s">
        <v>31</v>
      </c>
      <c r="B31" s="5">
        <v>1</v>
      </c>
      <c r="C31" s="61">
        <v>112.67</v>
      </c>
      <c r="D31" s="7">
        <f t="shared" si="1"/>
        <v>112.67</v>
      </c>
    </row>
    <row r="32" spans="1:7" ht="15" x14ac:dyDescent="0.2">
      <c r="A32" s="13" t="s">
        <v>32</v>
      </c>
      <c r="B32" s="5">
        <v>0</v>
      </c>
      <c r="C32" s="61">
        <v>112.67</v>
      </c>
      <c r="D32" s="7">
        <f t="shared" si="1"/>
        <v>0</v>
      </c>
    </row>
    <row r="33" spans="1:4" ht="15" x14ac:dyDescent="0.2">
      <c r="A33" s="13" t="s">
        <v>33</v>
      </c>
      <c r="B33" s="5">
        <v>1</v>
      </c>
      <c r="C33" s="61">
        <v>259.58</v>
      </c>
      <c r="D33" s="7">
        <f t="shared" si="1"/>
        <v>259.58</v>
      </c>
    </row>
    <row r="34" spans="1:4" ht="15" x14ac:dyDescent="0.2">
      <c r="A34" s="13" t="s">
        <v>34</v>
      </c>
      <c r="B34" s="5">
        <v>1</v>
      </c>
      <c r="C34" s="61">
        <v>378.63</v>
      </c>
      <c r="D34" s="7">
        <f t="shared" si="1"/>
        <v>378.63</v>
      </c>
    </row>
    <row r="35" spans="1:4" ht="15" x14ac:dyDescent="0.2">
      <c r="A35" s="13" t="s">
        <v>35</v>
      </c>
      <c r="B35" s="5">
        <v>0</v>
      </c>
      <c r="C35" s="61">
        <v>667.54</v>
      </c>
      <c r="D35" s="7">
        <f t="shared" si="1"/>
        <v>0</v>
      </c>
    </row>
    <row r="36" spans="1:4" ht="15" x14ac:dyDescent="0.2">
      <c r="A36" s="13" t="s">
        <v>36</v>
      </c>
      <c r="B36" s="5">
        <v>1</v>
      </c>
      <c r="C36" s="61">
        <v>171</v>
      </c>
      <c r="D36" s="7">
        <f t="shared" si="1"/>
        <v>171</v>
      </c>
    </row>
    <row r="37" spans="1:4" ht="15" x14ac:dyDescent="0.2">
      <c r="A37" s="13" t="s">
        <v>37</v>
      </c>
      <c r="B37" s="5">
        <v>1</v>
      </c>
      <c r="C37" s="62">
        <v>199</v>
      </c>
      <c r="D37" s="7">
        <f t="shared" si="1"/>
        <v>199</v>
      </c>
    </row>
    <row r="38" spans="1:4" ht="15" x14ac:dyDescent="0.25">
      <c r="A38" s="13" t="s">
        <v>38</v>
      </c>
      <c r="B38" s="5">
        <v>0</v>
      </c>
      <c r="C38" s="63">
        <v>208</v>
      </c>
      <c r="D38" s="7">
        <f t="shared" si="1"/>
        <v>0</v>
      </c>
    </row>
    <row r="39" spans="1:4" ht="15" x14ac:dyDescent="0.25">
      <c r="A39" s="13" t="s">
        <v>39</v>
      </c>
      <c r="B39" s="5">
        <v>1</v>
      </c>
      <c r="C39" s="63">
        <v>250.3</v>
      </c>
      <c r="D39" s="7">
        <f t="shared" si="1"/>
        <v>250.3</v>
      </c>
    </row>
    <row r="40" spans="1:4" ht="15" x14ac:dyDescent="0.25">
      <c r="A40" s="13" t="s">
        <v>40</v>
      </c>
      <c r="B40" s="5">
        <v>1</v>
      </c>
      <c r="C40" s="63">
        <v>417.87</v>
      </c>
      <c r="D40" s="7">
        <f t="shared" si="1"/>
        <v>417.87</v>
      </c>
    </row>
    <row r="41" spans="1:4" ht="15" x14ac:dyDescent="0.25">
      <c r="A41" s="13" t="s">
        <v>41</v>
      </c>
      <c r="B41" s="5">
        <v>0</v>
      </c>
      <c r="C41" s="63">
        <v>586.15</v>
      </c>
      <c r="D41" s="7">
        <f t="shared" si="1"/>
        <v>0</v>
      </c>
    </row>
    <row r="42" spans="1:4" ht="15" x14ac:dyDescent="0.25">
      <c r="A42" s="13" t="s">
        <v>42</v>
      </c>
      <c r="B42" s="5">
        <v>1</v>
      </c>
      <c r="C42" s="63">
        <v>469.67</v>
      </c>
      <c r="D42" s="7">
        <f t="shared" si="1"/>
        <v>469.67</v>
      </c>
    </row>
    <row r="43" spans="1:4" ht="15" x14ac:dyDescent="0.25">
      <c r="A43" s="13" t="s">
        <v>43</v>
      </c>
      <c r="B43" s="5">
        <v>1</v>
      </c>
      <c r="C43" s="63">
        <v>696.09</v>
      </c>
      <c r="D43" s="7">
        <f t="shared" si="1"/>
        <v>696.09</v>
      </c>
    </row>
    <row r="44" spans="1:4" ht="15" x14ac:dyDescent="0.25">
      <c r="A44" s="13" t="s">
        <v>44</v>
      </c>
      <c r="B44" s="5">
        <v>0</v>
      </c>
      <c r="C44" s="64">
        <v>991.96</v>
      </c>
      <c r="D44" s="7">
        <f t="shared" si="1"/>
        <v>0</v>
      </c>
    </row>
    <row r="45" spans="1:4" ht="15" x14ac:dyDescent="0.2">
      <c r="A45" s="13" t="s">
        <v>45</v>
      </c>
      <c r="B45" s="5">
        <v>1</v>
      </c>
      <c r="C45" s="61">
        <v>90.67</v>
      </c>
      <c r="D45" s="7">
        <f t="shared" si="1"/>
        <v>90.67</v>
      </c>
    </row>
    <row r="46" spans="1:4" ht="25.5" x14ac:dyDescent="0.2">
      <c r="A46" s="13" t="s">
        <v>46</v>
      </c>
      <c r="B46" s="5">
        <v>1</v>
      </c>
      <c r="C46" s="61">
        <v>107</v>
      </c>
      <c r="D46" s="7">
        <f t="shared" si="1"/>
        <v>107</v>
      </c>
    </row>
    <row r="47" spans="1:4" ht="25.5" x14ac:dyDescent="0.2">
      <c r="A47" s="13" t="s">
        <v>47</v>
      </c>
      <c r="B47" s="5">
        <v>0</v>
      </c>
      <c r="C47" s="61">
        <v>123.62</v>
      </c>
      <c r="D47" s="7">
        <f t="shared" si="1"/>
        <v>0</v>
      </c>
    </row>
    <row r="48" spans="1:4" ht="25.5" x14ac:dyDescent="0.2">
      <c r="A48" s="13" t="s">
        <v>48</v>
      </c>
      <c r="B48" s="5">
        <v>1</v>
      </c>
      <c r="C48" s="61">
        <v>123</v>
      </c>
      <c r="D48" s="7">
        <f t="shared" si="1"/>
        <v>123</v>
      </c>
    </row>
    <row r="49" spans="1:4" ht="25.5" x14ac:dyDescent="0.2">
      <c r="A49" s="13" t="s">
        <v>49</v>
      </c>
      <c r="B49" s="5">
        <v>1</v>
      </c>
      <c r="C49" s="61">
        <v>133</v>
      </c>
      <c r="D49" s="7">
        <f t="shared" si="1"/>
        <v>133</v>
      </c>
    </row>
    <row r="50" spans="1:4" ht="25.5" x14ac:dyDescent="0.2">
      <c r="A50" s="13" t="s">
        <v>50</v>
      </c>
      <c r="B50" s="5">
        <v>0</v>
      </c>
      <c r="C50" s="61">
        <v>184.67</v>
      </c>
      <c r="D50" s="7">
        <f t="shared" si="1"/>
        <v>0</v>
      </c>
    </row>
    <row r="51" spans="1:4" x14ac:dyDescent="0.2">
      <c r="A51" s="75" t="s">
        <v>55</v>
      </c>
      <c r="B51" s="76"/>
      <c r="C51" s="77"/>
      <c r="D51" s="8">
        <f>SUM(D24:D50)</f>
        <v>5617.34</v>
      </c>
    </row>
  </sheetData>
  <mergeCells count="11">
    <mergeCell ref="A1:B1"/>
    <mergeCell ref="C1:G1"/>
    <mergeCell ref="A15:E15"/>
    <mergeCell ref="G15:G17"/>
    <mergeCell ref="A16:E16"/>
    <mergeCell ref="A17:E17"/>
    <mergeCell ref="A21:D21"/>
    <mergeCell ref="A22:D22"/>
    <mergeCell ref="A51:C51"/>
    <mergeCell ref="H3:H5"/>
    <mergeCell ref="H6:H14"/>
  </mergeCells>
  <pageMargins left="0.511811024" right="0.511811024" top="0.78740157499999996" bottom="0.78740157499999996" header="0.31496062000000002" footer="0.31496062000000002"/>
  <pageSetup paperSize="9" orientation="portrait" horizontalDpi="4294967292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CCBB8-AA39-46C3-A4B6-314327E3FD60}">
  <dimension ref="A1:H51"/>
  <sheetViews>
    <sheetView workbookViewId="0">
      <selection activeCell="F13" sqref="F13"/>
    </sheetView>
  </sheetViews>
  <sheetFormatPr defaultRowHeight="12.75" x14ac:dyDescent="0.2"/>
  <cols>
    <col min="1" max="1" width="40.28515625" style="9" customWidth="1"/>
    <col min="2" max="2" width="16" style="9" customWidth="1"/>
    <col min="3" max="3" width="16.42578125" style="9" customWidth="1"/>
    <col min="4" max="4" width="22.28515625" style="9" customWidth="1"/>
    <col min="5" max="5" width="19.85546875" style="9" customWidth="1"/>
    <col min="6" max="6" width="22" style="9" customWidth="1"/>
    <col min="7" max="7" width="28.28515625" style="9" customWidth="1"/>
    <col min="8" max="8" width="11.28515625" style="9" bestFit="1" customWidth="1"/>
    <col min="9" max="9" width="24.85546875" style="9" customWidth="1"/>
    <col min="10" max="10" width="17.140625" style="9" customWidth="1"/>
    <col min="11" max="12" width="22" style="9" customWidth="1"/>
    <col min="13" max="16384" width="9.140625" style="9"/>
  </cols>
  <sheetData>
    <row r="1" spans="1:8" x14ac:dyDescent="0.2">
      <c r="A1" s="79" t="s">
        <v>0</v>
      </c>
      <c r="B1" s="79"/>
      <c r="C1" s="79" t="s">
        <v>58</v>
      </c>
      <c r="D1" s="79"/>
      <c r="E1" s="79"/>
      <c r="F1" s="79"/>
      <c r="G1" s="79"/>
    </row>
    <row r="2" spans="1:8" ht="37.5" customHeight="1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/>
    </row>
    <row r="3" spans="1:8" ht="15" x14ac:dyDescent="0.2">
      <c r="A3" s="53" t="s">
        <v>8</v>
      </c>
      <c r="B3" s="53" t="s">
        <v>9</v>
      </c>
      <c r="C3" s="5">
        <v>29</v>
      </c>
      <c r="D3" s="5">
        <v>4</v>
      </c>
      <c r="E3" s="57">
        <v>95.3</v>
      </c>
      <c r="F3" s="7">
        <f>C3*D3*E3</f>
        <v>11054.8</v>
      </c>
      <c r="G3" s="53" t="s">
        <v>10</v>
      </c>
      <c r="H3" s="78">
        <f>SUM(F3:F5)</f>
        <v>14408.039999999999</v>
      </c>
    </row>
    <row r="4" spans="1:8" ht="15" x14ac:dyDescent="0.2">
      <c r="A4" s="53" t="s">
        <v>8</v>
      </c>
      <c r="B4" s="53" t="s">
        <v>11</v>
      </c>
      <c r="C4" s="5">
        <v>7</v>
      </c>
      <c r="D4" s="5">
        <v>4</v>
      </c>
      <c r="E4" s="57">
        <v>103.33</v>
      </c>
      <c r="F4" s="7">
        <f t="shared" ref="F4:F14" si="0">C4*D4*E4</f>
        <v>2893.24</v>
      </c>
      <c r="G4" s="53" t="s">
        <v>10</v>
      </c>
      <c r="H4" s="78"/>
    </row>
    <row r="5" spans="1:8" ht="15" x14ac:dyDescent="0.2">
      <c r="A5" s="53" t="s">
        <v>8</v>
      </c>
      <c r="B5" s="53" t="s">
        <v>12</v>
      </c>
      <c r="C5" s="5">
        <v>1</v>
      </c>
      <c r="D5" s="5">
        <v>4</v>
      </c>
      <c r="E5" s="57">
        <v>115</v>
      </c>
      <c r="F5" s="7">
        <f t="shared" si="0"/>
        <v>460</v>
      </c>
      <c r="G5" s="53" t="s">
        <v>10</v>
      </c>
      <c r="H5" s="78"/>
    </row>
    <row r="6" spans="1:8" ht="15" x14ac:dyDescent="0.2">
      <c r="A6" s="54" t="s">
        <v>13</v>
      </c>
      <c r="B6" s="54" t="s">
        <v>9</v>
      </c>
      <c r="C6" s="5">
        <v>29</v>
      </c>
      <c r="D6" s="5">
        <v>2</v>
      </c>
      <c r="E6" s="58">
        <v>128.66999999999999</v>
      </c>
      <c r="F6" s="7">
        <f t="shared" si="0"/>
        <v>7462.86</v>
      </c>
      <c r="G6" s="54" t="s">
        <v>18</v>
      </c>
      <c r="H6" s="78">
        <f>SUM(F6:F14)</f>
        <v>13936.51</v>
      </c>
    </row>
    <row r="7" spans="1:8" ht="15" x14ac:dyDescent="0.2">
      <c r="A7" s="54" t="s">
        <v>13</v>
      </c>
      <c r="B7" s="54" t="s">
        <v>11</v>
      </c>
      <c r="C7" s="5">
        <v>7</v>
      </c>
      <c r="D7" s="5">
        <v>2</v>
      </c>
      <c r="E7" s="58">
        <v>160</v>
      </c>
      <c r="F7" s="7">
        <f t="shared" si="0"/>
        <v>2240</v>
      </c>
      <c r="G7" s="54" t="s">
        <v>18</v>
      </c>
      <c r="H7" s="78"/>
    </row>
    <row r="8" spans="1:8" ht="15" x14ac:dyDescent="0.2">
      <c r="A8" s="54" t="s">
        <v>13</v>
      </c>
      <c r="B8" s="54" t="s">
        <v>12</v>
      </c>
      <c r="C8" s="5">
        <v>1</v>
      </c>
      <c r="D8" s="5">
        <v>2</v>
      </c>
      <c r="E8" s="58">
        <v>160</v>
      </c>
      <c r="F8" s="7">
        <f t="shared" si="0"/>
        <v>320</v>
      </c>
      <c r="G8" s="54" t="s">
        <v>18</v>
      </c>
      <c r="H8" s="78"/>
    </row>
    <row r="9" spans="1:8" ht="15" x14ac:dyDescent="0.2">
      <c r="A9" s="55" t="s">
        <v>14</v>
      </c>
      <c r="B9" s="55" t="s">
        <v>9</v>
      </c>
      <c r="C9" s="5">
        <v>4</v>
      </c>
      <c r="D9" s="5">
        <v>1</v>
      </c>
      <c r="E9" s="59">
        <v>215</v>
      </c>
      <c r="F9" s="7">
        <f t="shared" si="0"/>
        <v>860</v>
      </c>
      <c r="G9" s="55" t="s">
        <v>18</v>
      </c>
      <c r="H9" s="78"/>
    </row>
    <row r="10" spans="1:8" ht="15" x14ac:dyDescent="0.2">
      <c r="A10" s="55" t="s">
        <v>14</v>
      </c>
      <c r="B10" s="55" t="s">
        <v>11</v>
      </c>
      <c r="C10" s="5">
        <v>2</v>
      </c>
      <c r="D10" s="5">
        <v>1</v>
      </c>
      <c r="E10" s="59">
        <v>283.33</v>
      </c>
      <c r="F10" s="7">
        <f t="shared" si="0"/>
        <v>566.66</v>
      </c>
      <c r="G10" s="55" t="s">
        <v>18</v>
      </c>
      <c r="H10" s="78"/>
    </row>
    <row r="11" spans="1:8" ht="15" x14ac:dyDescent="0.2">
      <c r="A11" s="55" t="s">
        <v>14</v>
      </c>
      <c r="B11" s="55" t="s">
        <v>12</v>
      </c>
      <c r="C11" s="5">
        <v>1</v>
      </c>
      <c r="D11" s="5">
        <v>1</v>
      </c>
      <c r="E11" s="59">
        <v>874</v>
      </c>
      <c r="F11" s="7">
        <f t="shared" si="0"/>
        <v>874</v>
      </c>
      <c r="G11" s="55" t="s">
        <v>18</v>
      </c>
      <c r="H11" s="78"/>
    </row>
    <row r="12" spans="1:8" ht="15" x14ac:dyDescent="0.2">
      <c r="A12" s="56" t="s">
        <v>15</v>
      </c>
      <c r="B12" s="56" t="s">
        <v>9</v>
      </c>
      <c r="C12" s="5">
        <v>4</v>
      </c>
      <c r="D12" s="5">
        <v>1</v>
      </c>
      <c r="E12" s="60">
        <v>180</v>
      </c>
      <c r="F12" s="7">
        <f t="shared" si="0"/>
        <v>720</v>
      </c>
      <c r="G12" s="56" t="s">
        <v>18</v>
      </c>
      <c r="H12" s="78"/>
    </row>
    <row r="13" spans="1:8" ht="15" x14ac:dyDescent="0.2">
      <c r="A13" s="56" t="s">
        <v>15</v>
      </c>
      <c r="B13" s="56" t="s">
        <v>11</v>
      </c>
      <c r="C13" s="5">
        <v>2</v>
      </c>
      <c r="D13" s="5">
        <v>1</v>
      </c>
      <c r="E13" s="60">
        <v>308.33</v>
      </c>
      <c r="F13" s="7">
        <f t="shared" si="0"/>
        <v>616.66</v>
      </c>
      <c r="G13" s="56" t="s">
        <v>18</v>
      </c>
      <c r="H13" s="78"/>
    </row>
    <row r="14" spans="1:8" ht="15" x14ac:dyDescent="0.2">
      <c r="A14" s="56" t="s">
        <v>15</v>
      </c>
      <c r="B14" s="56" t="s">
        <v>12</v>
      </c>
      <c r="C14" s="5">
        <v>1</v>
      </c>
      <c r="D14" s="5">
        <v>1</v>
      </c>
      <c r="E14" s="60">
        <v>276.33</v>
      </c>
      <c r="F14" s="7">
        <f t="shared" si="0"/>
        <v>276.33</v>
      </c>
      <c r="G14" s="56" t="s">
        <v>18</v>
      </c>
      <c r="H14" s="78"/>
    </row>
    <row r="15" spans="1:8" ht="15.75" customHeight="1" x14ac:dyDescent="0.2">
      <c r="A15" s="80" t="s">
        <v>51</v>
      </c>
      <c r="B15" s="81"/>
      <c r="C15" s="81"/>
      <c r="D15" s="81"/>
      <c r="E15" s="82"/>
      <c r="F15" s="10">
        <f>SUM(F3:F14)</f>
        <v>28344.55</v>
      </c>
      <c r="G15" s="83"/>
    </row>
    <row r="16" spans="1:8" ht="15" customHeight="1" x14ac:dyDescent="0.2">
      <c r="A16" s="86" t="s">
        <v>16</v>
      </c>
      <c r="B16" s="87"/>
      <c r="C16" s="87"/>
      <c r="D16" s="87"/>
      <c r="E16" s="88"/>
      <c r="F16" s="11">
        <f>D51</f>
        <v>13641.840000000004</v>
      </c>
      <c r="G16" s="84"/>
    </row>
    <row r="17" spans="1:7" ht="15.75" customHeight="1" x14ac:dyDescent="0.2">
      <c r="A17" s="89" t="s">
        <v>17</v>
      </c>
      <c r="B17" s="90"/>
      <c r="C17" s="90"/>
      <c r="D17" s="90"/>
      <c r="E17" s="91"/>
      <c r="F17" s="12">
        <f>F15+F16</f>
        <v>41986.39</v>
      </c>
      <c r="G17" s="85"/>
    </row>
    <row r="21" spans="1:7" ht="12.75" customHeight="1" x14ac:dyDescent="0.2">
      <c r="A21" s="69" t="s">
        <v>19</v>
      </c>
      <c r="B21" s="70"/>
      <c r="C21" s="70"/>
      <c r="D21" s="71"/>
    </row>
    <row r="22" spans="1:7" ht="12.75" customHeight="1" x14ac:dyDescent="0.2">
      <c r="A22" s="72" t="s">
        <v>58</v>
      </c>
      <c r="B22" s="73"/>
      <c r="C22" s="73"/>
      <c r="D22" s="74"/>
    </row>
    <row r="23" spans="1:7" ht="12.75" customHeight="1" x14ac:dyDescent="0.2">
      <c r="A23" s="4" t="s">
        <v>20</v>
      </c>
      <c r="B23" s="4" t="s">
        <v>21</v>
      </c>
      <c r="C23" s="4" t="s">
        <v>22</v>
      </c>
      <c r="D23" s="4" t="s">
        <v>23</v>
      </c>
    </row>
    <row r="24" spans="1:7" ht="15" x14ac:dyDescent="0.2">
      <c r="A24" s="13" t="s">
        <v>24</v>
      </c>
      <c r="B24" s="5">
        <v>2</v>
      </c>
      <c r="C24" s="61">
        <v>766.03</v>
      </c>
      <c r="D24" s="7">
        <f>B24*C24</f>
        <v>1532.06</v>
      </c>
    </row>
    <row r="25" spans="1:7" ht="15" x14ac:dyDescent="0.2">
      <c r="A25" s="13" t="s">
        <v>25</v>
      </c>
      <c r="B25" s="5">
        <v>1</v>
      </c>
      <c r="C25" s="61">
        <v>862.49</v>
      </c>
      <c r="D25" s="7">
        <f t="shared" ref="D25:D50" si="1">B25*C25</f>
        <v>862.49</v>
      </c>
    </row>
    <row r="26" spans="1:7" ht="15" x14ac:dyDescent="0.2">
      <c r="A26" s="13" t="s">
        <v>26</v>
      </c>
      <c r="B26" s="5">
        <v>1</v>
      </c>
      <c r="C26" s="61">
        <v>2448.63</v>
      </c>
      <c r="D26" s="7">
        <f t="shared" si="1"/>
        <v>2448.63</v>
      </c>
    </row>
    <row r="27" spans="1:7" ht="15" x14ac:dyDescent="0.2">
      <c r="A27" s="13" t="s">
        <v>27</v>
      </c>
      <c r="B27" s="5">
        <v>2</v>
      </c>
      <c r="C27" s="61">
        <v>226.67</v>
      </c>
      <c r="D27" s="7">
        <f t="shared" si="1"/>
        <v>453.34</v>
      </c>
    </row>
    <row r="28" spans="1:7" ht="15" x14ac:dyDescent="0.2">
      <c r="A28" s="13" t="s">
        <v>28</v>
      </c>
      <c r="B28" s="5">
        <v>1</v>
      </c>
      <c r="C28" s="61">
        <v>256</v>
      </c>
      <c r="D28" s="7">
        <f t="shared" si="1"/>
        <v>256</v>
      </c>
    </row>
    <row r="29" spans="1:7" ht="15" x14ac:dyDescent="0.2">
      <c r="A29" s="13" t="s">
        <v>29</v>
      </c>
      <c r="B29" s="5">
        <v>1</v>
      </c>
      <c r="C29" s="61">
        <v>246.67</v>
      </c>
      <c r="D29" s="7">
        <f t="shared" si="1"/>
        <v>246.67</v>
      </c>
    </row>
    <row r="30" spans="1:7" ht="15" x14ac:dyDescent="0.2">
      <c r="A30" s="13" t="s">
        <v>30</v>
      </c>
      <c r="B30" s="5">
        <v>2</v>
      </c>
      <c r="C30" s="61">
        <v>97.67</v>
      </c>
      <c r="D30" s="7">
        <f t="shared" si="1"/>
        <v>195.34</v>
      </c>
    </row>
    <row r="31" spans="1:7" ht="15" x14ac:dyDescent="0.2">
      <c r="A31" s="13" t="s">
        <v>31</v>
      </c>
      <c r="B31" s="5">
        <v>1</v>
      </c>
      <c r="C31" s="61">
        <v>112.67</v>
      </c>
      <c r="D31" s="7">
        <f t="shared" si="1"/>
        <v>112.67</v>
      </c>
    </row>
    <row r="32" spans="1:7" ht="15" x14ac:dyDescent="0.2">
      <c r="A32" s="13" t="s">
        <v>32</v>
      </c>
      <c r="B32" s="5">
        <v>1</v>
      </c>
      <c r="C32" s="61">
        <v>112.67</v>
      </c>
      <c r="D32" s="7">
        <f t="shared" si="1"/>
        <v>112.67</v>
      </c>
    </row>
    <row r="33" spans="1:4" ht="15" x14ac:dyDescent="0.2">
      <c r="A33" s="13" t="s">
        <v>33</v>
      </c>
      <c r="B33" s="5">
        <v>2</v>
      </c>
      <c r="C33" s="61">
        <v>259.58</v>
      </c>
      <c r="D33" s="7">
        <f t="shared" si="1"/>
        <v>519.16</v>
      </c>
    </row>
    <row r="34" spans="1:4" ht="15" x14ac:dyDescent="0.2">
      <c r="A34" s="13" t="s">
        <v>34</v>
      </c>
      <c r="B34" s="5">
        <v>1</v>
      </c>
      <c r="C34" s="61">
        <v>378.63</v>
      </c>
      <c r="D34" s="7">
        <f t="shared" si="1"/>
        <v>378.63</v>
      </c>
    </row>
    <row r="35" spans="1:4" ht="15" x14ac:dyDescent="0.2">
      <c r="A35" s="13" t="s">
        <v>35</v>
      </c>
      <c r="B35" s="5">
        <v>1</v>
      </c>
      <c r="C35" s="61">
        <v>667.54</v>
      </c>
      <c r="D35" s="7">
        <f t="shared" si="1"/>
        <v>667.54</v>
      </c>
    </row>
    <row r="36" spans="1:4" ht="15" x14ac:dyDescent="0.2">
      <c r="A36" s="13" t="s">
        <v>36</v>
      </c>
      <c r="B36" s="5">
        <v>2</v>
      </c>
      <c r="C36" s="61">
        <v>171</v>
      </c>
      <c r="D36" s="7">
        <f t="shared" si="1"/>
        <v>342</v>
      </c>
    </row>
    <row r="37" spans="1:4" ht="15" x14ac:dyDescent="0.2">
      <c r="A37" s="13" t="s">
        <v>37</v>
      </c>
      <c r="B37" s="5">
        <v>1</v>
      </c>
      <c r="C37" s="62">
        <v>199</v>
      </c>
      <c r="D37" s="7">
        <f t="shared" si="1"/>
        <v>199</v>
      </c>
    </row>
    <row r="38" spans="1:4" ht="15" x14ac:dyDescent="0.25">
      <c r="A38" s="13" t="s">
        <v>38</v>
      </c>
      <c r="B38" s="5">
        <v>1</v>
      </c>
      <c r="C38" s="63">
        <v>208</v>
      </c>
      <c r="D38" s="7">
        <f t="shared" si="1"/>
        <v>208</v>
      </c>
    </row>
    <row r="39" spans="1:4" ht="15" x14ac:dyDescent="0.25">
      <c r="A39" s="13" t="s">
        <v>39</v>
      </c>
      <c r="B39" s="5">
        <v>2</v>
      </c>
      <c r="C39" s="63">
        <v>250.3</v>
      </c>
      <c r="D39" s="7">
        <f t="shared" si="1"/>
        <v>500.6</v>
      </c>
    </row>
    <row r="40" spans="1:4" ht="15" x14ac:dyDescent="0.25">
      <c r="A40" s="13" t="s">
        <v>40</v>
      </c>
      <c r="B40" s="5">
        <v>1</v>
      </c>
      <c r="C40" s="63">
        <v>417.87</v>
      </c>
      <c r="D40" s="7">
        <f t="shared" si="1"/>
        <v>417.87</v>
      </c>
    </row>
    <row r="41" spans="1:4" ht="15" x14ac:dyDescent="0.25">
      <c r="A41" s="13" t="s">
        <v>41</v>
      </c>
      <c r="B41" s="5">
        <v>1</v>
      </c>
      <c r="C41" s="63">
        <v>586.15</v>
      </c>
      <c r="D41" s="7">
        <f t="shared" si="1"/>
        <v>586.15</v>
      </c>
    </row>
    <row r="42" spans="1:4" ht="15" x14ac:dyDescent="0.25">
      <c r="A42" s="13" t="s">
        <v>42</v>
      </c>
      <c r="B42" s="5">
        <v>2</v>
      </c>
      <c r="C42" s="63">
        <v>469.67</v>
      </c>
      <c r="D42" s="7">
        <f t="shared" si="1"/>
        <v>939.34</v>
      </c>
    </row>
    <row r="43" spans="1:4" ht="15" x14ac:dyDescent="0.25">
      <c r="A43" s="13" t="s">
        <v>43</v>
      </c>
      <c r="B43" s="5">
        <v>1</v>
      </c>
      <c r="C43" s="63">
        <v>696.09</v>
      </c>
      <c r="D43" s="7">
        <f t="shared" si="1"/>
        <v>696.09</v>
      </c>
    </row>
    <row r="44" spans="1:4" ht="15" x14ac:dyDescent="0.25">
      <c r="A44" s="13" t="s">
        <v>44</v>
      </c>
      <c r="B44" s="5">
        <v>1</v>
      </c>
      <c r="C44" s="64">
        <v>991.96</v>
      </c>
      <c r="D44" s="7">
        <f t="shared" si="1"/>
        <v>991.96</v>
      </c>
    </row>
    <row r="45" spans="1:4" ht="15" x14ac:dyDescent="0.2">
      <c r="A45" s="13" t="s">
        <v>45</v>
      </c>
      <c r="B45" s="5">
        <v>2</v>
      </c>
      <c r="C45" s="61">
        <v>90.67</v>
      </c>
      <c r="D45" s="7">
        <f t="shared" si="1"/>
        <v>181.34</v>
      </c>
    </row>
    <row r="46" spans="1:4" ht="25.5" x14ac:dyDescent="0.2">
      <c r="A46" s="13" t="s">
        <v>46</v>
      </c>
      <c r="B46" s="5">
        <v>1</v>
      </c>
      <c r="C46" s="61">
        <v>107</v>
      </c>
      <c r="D46" s="7">
        <f t="shared" si="1"/>
        <v>107</v>
      </c>
    </row>
    <row r="47" spans="1:4" ht="25.5" x14ac:dyDescent="0.2">
      <c r="A47" s="13" t="s">
        <v>47</v>
      </c>
      <c r="B47" s="5">
        <v>1</v>
      </c>
      <c r="C47" s="61">
        <v>123.62</v>
      </c>
      <c r="D47" s="7">
        <f t="shared" si="1"/>
        <v>123.62</v>
      </c>
    </row>
    <row r="48" spans="1:4" ht="25.5" x14ac:dyDescent="0.2">
      <c r="A48" s="13" t="s">
        <v>48</v>
      </c>
      <c r="B48" s="5">
        <v>2</v>
      </c>
      <c r="C48" s="61">
        <v>123</v>
      </c>
      <c r="D48" s="7">
        <f t="shared" si="1"/>
        <v>246</v>
      </c>
    </row>
    <row r="49" spans="1:4" ht="25.5" x14ac:dyDescent="0.2">
      <c r="A49" s="13" t="s">
        <v>49</v>
      </c>
      <c r="B49" s="5">
        <v>1</v>
      </c>
      <c r="C49" s="61">
        <v>133</v>
      </c>
      <c r="D49" s="7">
        <f t="shared" si="1"/>
        <v>133</v>
      </c>
    </row>
    <row r="50" spans="1:4" ht="25.5" x14ac:dyDescent="0.2">
      <c r="A50" s="13" t="s">
        <v>50</v>
      </c>
      <c r="B50" s="5">
        <v>1</v>
      </c>
      <c r="C50" s="61">
        <v>184.67</v>
      </c>
      <c r="D50" s="7">
        <f t="shared" si="1"/>
        <v>184.67</v>
      </c>
    </row>
    <row r="51" spans="1:4" x14ac:dyDescent="0.2">
      <c r="A51" s="75" t="s">
        <v>55</v>
      </c>
      <c r="B51" s="76"/>
      <c r="C51" s="77"/>
      <c r="D51" s="8">
        <f>SUM(D24:D50)</f>
        <v>13641.840000000004</v>
      </c>
    </row>
  </sheetData>
  <mergeCells count="11">
    <mergeCell ref="A1:B1"/>
    <mergeCell ref="C1:G1"/>
    <mergeCell ref="A15:E15"/>
    <mergeCell ref="G15:G17"/>
    <mergeCell ref="A16:E16"/>
    <mergeCell ref="A17:E17"/>
    <mergeCell ref="H3:H5"/>
    <mergeCell ref="H6:H14"/>
    <mergeCell ref="A21:D21"/>
    <mergeCell ref="A22:D22"/>
    <mergeCell ref="A51:C51"/>
  </mergeCells>
  <pageMargins left="0.511811024" right="0.511811024" top="0.78740157499999996" bottom="0.78740157499999996" header="0.31496062000000002" footer="0.31496062000000002"/>
  <pageSetup paperSize="9" orientation="portrait" horizontalDpi="4294967292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334D2-2546-4A6E-BFC5-565D58FA4F45}">
  <dimension ref="A1:H51"/>
  <sheetViews>
    <sheetView topLeftCell="A25" workbookViewId="0">
      <selection activeCell="J14" sqref="J14"/>
    </sheetView>
  </sheetViews>
  <sheetFormatPr defaultRowHeight="12.75" x14ac:dyDescent="0.2"/>
  <cols>
    <col min="1" max="1" width="40.28515625" style="9" customWidth="1"/>
    <col min="2" max="2" width="16" style="9" customWidth="1"/>
    <col min="3" max="3" width="16.42578125" style="9" customWidth="1"/>
    <col min="4" max="4" width="22.28515625" style="9" customWidth="1"/>
    <col min="5" max="5" width="19.85546875" style="9" customWidth="1"/>
    <col min="6" max="6" width="22" style="9" customWidth="1"/>
    <col min="7" max="7" width="28.28515625" style="9" customWidth="1"/>
    <col min="8" max="8" width="11.28515625" style="9" bestFit="1" customWidth="1"/>
    <col min="9" max="9" width="24.85546875" style="9" customWidth="1"/>
    <col min="10" max="10" width="17.140625" style="9" customWidth="1"/>
    <col min="11" max="12" width="22" style="9" customWidth="1"/>
    <col min="13" max="16384" width="9.140625" style="9"/>
  </cols>
  <sheetData>
    <row r="1" spans="1:8" x14ac:dyDescent="0.2">
      <c r="A1" s="79" t="s">
        <v>0</v>
      </c>
      <c r="B1" s="79"/>
      <c r="C1" s="79" t="s">
        <v>57</v>
      </c>
      <c r="D1" s="79"/>
      <c r="E1" s="79"/>
      <c r="F1" s="79"/>
      <c r="G1" s="79"/>
    </row>
    <row r="2" spans="1:8" ht="37.5" customHeight="1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/>
    </row>
    <row r="3" spans="1:8" ht="15" x14ac:dyDescent="0.2">
      <c r="A3" s="53" t="s">
        <v>8</v>
      </c>
      <c r="B3" s="53" t="s">
        <v>9</v>
      </c>
      <c r="C3" s="5">
        <v>4</v>
      </c>
      <c r="D3" s="5">
        <v>4</v>
      </c>
      <c r="E3" s="57">
        <v>95.3</v>
      </c>
      <c r="F3" s="7">
        <f>C3*D3*E3</f>
        <v>1524.8</v>
      </c>
      <c r="G3" s="53" t="s">
        <v>10</v>
      </c>
      <c r="H3" s="78">
        <f>SUM(F3:F5)</f>
        <v>15351.08</v>
      </c>
    </row>
    <row r="4" spans="1:8" ht="15" x14ac:dyDescent="0.2">
      <c r="A4" s="53" t="s">
        <v>8</v>
      </c>
      <c r="B4" s="53" t="s">
        <v>11</v>
      </c>
      <c r="C4" s="5">
        <v>29</v>
      </c>
      <c r="D4" s="5">
        <v>4</v>
      </c>
      <c r="E4" s="57">
        <v>103.33</v>
      </c>
      <c r="F4" s="7">
        <f t="shared" ref="F4:F14" si="0">C4*D4*E4</f>
        <v>11986.28</v>
      </c>
      <c r="G4" s="53" t="s">
        <v>10</v>
      </c>
      <c r="H4" s="78"/>
    </row>
    <row r="5" spans="1:8" ht="15" x14ac:dyDescent="0.2">
      <c r="A5" s="53" t="s">
        <v>8</v>
      </c>
      <c r="B5" s="53" t="s">
        <v>12</v>
      </c>
      <c r="C5" s="5">
        <v>4</v>
      </c>
      <c r="D5" s="5">
        <v>4</v>
      </c>
      <c r="E5" s="57">
        <v>115</v>
      </c>
      <c r="F5" s="7">
        <f t="shared" si="0"/>
        <v>1840</v>
      </c>
      <c r="G5" s="53" t="s">
        <v>10</v>
      </c>
      <c r="H5" s="78"/>
    </row>
    <row r="6" spans="1:8" ht="12.75" customHeight="1" x14ac:dyDescent="0.2">
      <c r="A6" s="54" t="s">
        <v>13</v>
      </c>
      <c r="B6" s="54" t="s">
        <v>9</v>
      </c>
      <c r="C6" s="5">
        <v>4</v>
      </c>
      <c r="D6" s="5">
        <v>2</v>
      </c>
      <c r="E6" s="58">
        <v>128.66999999999999</v>
      </c>
      <c r="F6" s="7">
        <f t="shared" si="0"/>
        <v>1029.3599999999999</v>
      </c>
      <c r="G6" s="54" t="s">
        <v>18</v>
      </c>
      <c r="H6" s="78">
        <f>SUM(F6:F14)</f>
        <v>14713.01</v>
      </c>
    </row>
    <row r="7" spans="1:8" ht="12.75" customHeight="1" x14ac:dyDescent="0.2">
      <c r="A7" s="54" t="s">
        <v>13</v>
      </c>
      <c r="B7" s="54" t="s">
        <v>11</v>
      </c>
      <c r="C7" s="5">
        <v>29</v>
      </c>
      <c r="D7" s="5">
        <v>2</v>
      </c>
      <c r="E7" s="58">
        <v>160</v>
      </c>
      <c r="F7" s="7">
        <f t="shared" si="0"/>
        <v>9280</v>
      </c>
      <c r="G7" s="54" t="s">
        <v>18</v>
      </c>
      <c r="H7" s="78"/>
    </row>
    <row r="8" spans="1:8" ht="12.75" customHeight="1" x14ac:dyDescent="0.2">
      <c r="A8" s="54" t="s">
        <v>13</v>
      </c>
      <c r="B8" s="54" t="s">
        <v>12</v>
      </c>
      <c r="C8" s="5">
        <v>4</v>
      </c>
      <c r="D8" s="5">
        <v>2</v>
      </c>
      <c r="E8" s="58">
        <v>160</v>
      </c>
      <c r="F8" s="7">
        <f t="shared" si="0"/>
        <v>1280</v>
      </c>
      <c r="G8" s="54" t="s">
        <v>18</v>
      </c>
      <c r="H8" s="78"/>
    </row>
    <row r="9" spans="1:8" ht="12.75" customHeight="1" x14ac:dyDescent="0.2">
      <c r="A9" s="55" t="s">
        <v>14</v>
      </c>
      <c r="B9" s="55" t="s">
        <v>9</v>
      </c>
      <c r="C9" s="5">
        <v>2</v>
      </c>
      <c r="D9" s="5">
        <v>1</v>
      </c>
      <c r="E9" s="59">
        <v>215</v>
      </c>
      <c r="F9" s="7">
        <f t="shared" si="0"/>
        <v>430</v>
      </c>
      <c r="G9" s="55" t="s">
        <v>18</v>
      </c>
      <c r="H9" s="78"/>
    </row>
    <row r="10" spans="1:8" ht="12.75" customHeight="1" x14ac:dyDescent="0.2">
      <c r="A10" s="55" t="s">
        <v>14</v>
      </c>
      <c r="B10" s="55" t="s">
        <v>11</v>
      </c>
      <c r="C10" s="5">
        <v>2</v>
      </c>
      <c r="D10" s="5">
        <v>1</v>
      </c>
      <c r="E10" s="59">
        <v>283.33</v>
      </c>
      <c r="F10" s="7">
        <f t="shared" si="0"/>
        <v>566.66</v>
      </c>
      <c r="G10" s="55" t="s">
        <v>18</v>
      </c>
      <c r="H10" s="78"/>
    </row>
    <row r="11" spans="1:8" ht="12.75" customHeight="1" x14ac:dyDescent="0.2">
      <c r="A11" s="55" t="s">
        <v>14</v>
      </c>
      <c r="B11" s="55" t="s">
        <v>12</v>
      </c>
      <c r="C11" s="5">
        <v>1</v>
      </c>
      <c r="D11" s="5">
        <v>1</v>
      </c>
      <c r="E11" s="59">
        <v>874</v>
      </c>
      <c r="F11" s="7">
        <f t="shared" si="0"/>
        <v>874</v>
      </c>
      <c r="G11" s="55" t="s">
        <v>18</v>
      </c>
      <c r="H11" s="78"/>
    </row>
    <row r="12" spans="1:8" ht="12.75" customHeight="1" x14ac:dyDescent="0.2">
      <c r="A12" s="56" t="s">
        <v>15</v>
      </c>
      <c r="B12" s="56" t="s">
        <v>9</v>
      </c>
      <c r="C12" s="5">
        <v>2</v>
      </c>
      <c r="D12" s="5">
        <v>1</v>
      </c>
      <c r="E12" s="60">
        <v>180</v>
      </c>
      <c r="F12" s="7">
        <f t="shared" si="0"/>
        <v>360</v>
      </c>
      <c r="G12" s="56" t="s">
        <v>18</v>
      </c>
      <c r="H12" s="78"/>
    </row>
    <row r="13" spans="1:8" ht="12.75" customHeight="1" x14ac:dyDescent="0.2">
      <c r="A13" s="56" t="s">
        <v>15</v>
      </c>
      <c r="B13" s="56" t="s">
        <v>11</v>
      </c>
      <c r="C13" s="5">
        <v>2</v>
      </c>
      <c r="D13" s="5">
        <v>1</v>
      </c>
      <c r="E13" s="60">
        <v>308.33</v>
      </c>
      <c r="F13" s="7">
        <f t="shared" si="0"/>
        <v>616.66</v>
      </c>
      <c r="G13" s="56" t="s">
        <v>18</v>
      </c>
      <c r="H13" s="78"/>
    </row>
    <row r="14" spans="1:8" ht="12.75" customHeight="1" x14ac:dyDescent="0.2">
      <c r="A14" s="56" t="s">
        <v>15</v>
      </c>
      <c r="B14" s="56" t="s">
        <v>12</v>
      </c>
      <c r="C14" s="5">
        <v>1</v>
      </c>
      <c r="D14" s="5">
        <v>1</v>
      </c>
      <c r="E14" s="60">
        <v>276.33</v>
      </c>
      <c r="F14" s="7">
        <f t="shared" si="0"/>
        <v>276.33</v>
      </c>
      <c r="G14" s="56" t="s">
        <v>18</v>
      </c>
      <c r="H14" s="78"/>
    </row>
    <row r="15" spans="1:8" ht="15.75" customHeight="1" x14ac:dyDescent="0.2">
      <c r="A15" s="102" t="s">
        <v>51</v>
      </c>
      <c r="B15" s="103"/>
      <c r="C15" s="103"/>
      <c r="D15" s="103"/>
      <c r="E15" s="104"/>
      <c r="F15" s="10">
        <f>SUM(F3:F14)</f>
        <v>30064.090000000004</v>
      </c>
      <c r="G15" s="105"/>
    </row>
    <row r="16" spans="1:8" ht="15" customHeight="1" x14ac:dyDescent="0.2">
      <c r="A16" s="86" t="s">
        <v>16</v>
      </c>
      <c r="B16" s="87"/>
      <c r="C16" s="87"/>
      <c r="D16" s="87"/>
      <c r="E16" s="88"/>
      <c r="F16" s="11">
        <f>D51</f>
        <v>14350.000000000002</v>
      </c>
      <c r="G16" s="84"/>
    </row>
    <row r="17" spans="1:7" ht="15.75" customHeight="1" x14ac:dyDescent="0.2">
      <c r="A17" s="89" t="s">
        <v>17</v>
      </c>
      <c r="B17" s="90"/>
      <c r="C17" s="90"/>
      <c r="D17" s="90"/>
      <c r="E17" s="91"/>
      <c r="F17" s="12">
        <f>F15+F16</f>
        <v>44414.090000000004</v>
      </c>
      <c r="G17" s="85"/>
    </row>
    <row r="21" spans="1:7" ht="12.75" customHeight="1" x14ac:dyDescent="0.2">
      <c r="A21" s="69" t="s">
        <v>19</v>
      </c>
      <c r="B21" s="70"/>
      <c r="C21" s="70"/>
      <c r="D21" s="71"/>
    </row>
    <row r="22" spans="1:7" ht="12.75" customHeight="1" x14ac:dyDescent="0.2">
      <c r="A22" s="72" t="s">
        <v>57</v>
      </c>
      <c r="B22" s="73"/>
      <c r="C22" s="73"/>
      <c r="D22" s="74"/>
    </row>
    <row r="23" spans="1:7" ht="12.75" customHeight="1" x14ac:dyDescent="0.2">
      <c r="A23" s="4" t="s">
        <v>20</v>
      </c>
      <c r="B23" s="4" t="s">
        <v>21</v>
      </c>
      <c r="C23" s="4" t="s">
        <v>22</v>
      </c>
      <c r="D23" s="4" t="s">
        <v>23</v>
      </c>
    </row>
    <row r="24" spans="1:7" ht="15" x14ac:dyDescent="0.2">
      <c r="A24" s="13" t="s">
        <v>24</v>
      </c>
      <c r="B24" s="5">
        <v>1</v>
      </c>
      <c r="C24" s="61">
        <v>766.03</v>
      </c>
      <c r="D24" s="7">
        <f>B24*C24</f>
        <v>766.03</v>
      </c>
    </row>
    <row r="25" spans="1:7" ht="15" x14ac:dyDescent="0.2">
      <c r="A25" s="13" t="s">
        <v>25</v>
      </c>
      <c r="B25" s="5">
        <v>2</v>
      </c>
      <c r="C25" s="61">
        <v>862.49</v>
      </c>
      <c r="D25" s="7">
        <f t="shared" ref="D25:D50" si="1">B25*C25</f>
        <v>1724.98</v>
      </c>
    </row>
    <row r="26" spans="1:7" ht="15" x14ac:dyDescent="0.2">
      <c r="A26" s="13" t="s">
        <v>26</v>
      </c>
      <c r="B26" s="5">
        <v>1</v>
      </c>
      <c r="C26" s="61">
        <v>2448.63</v>
      </c>
      <c r="D26" s="7">
        <f t="shared" si="1"/>
        <v>2448.63</v>
      </c>
    </row>
    <row r="27" spans="1:7" ht="15" x14ac:dyDescent="0.2">
      <c r="A27" s="13" t="s">
        <v>27</v>
      </c>
      <c r="B27" s="5">
        <v>1</v>
      </c>
      <c r="C27" s="61">
        <v>226.67</v>
      </c>
      <c r="D27" s="7">
        <f t="shared" si="1"/>
        <v>226.67</v>
      </c>
    </row>
    <row r="28" spans="1:7" ht="15" x14ac:dyDescent="0.2">
      <c r="A28" s="13" t="s">
        <v>28</v>
      </c>
      <c r="B28" s="5">
        <v>2</v>
      </c>
      <c r="C28" s="61">
        <v>256</v>
      </c>
      <c r="D28" s="7">
        <f t="shared" si="1"/>
        <v>512</v>
      </c>
    </row>
    <row r="29" spans="1:7" ht="15" x14ac:dyDescent="0.2">
      <c r="A29" s="13" t="s">
        <v>29</v>
      </c>
      <c r="B29" s="5">
        <v>1</v>
      </c>
      <c r="C29" s="61">
        <v>246.67</v>
      </c>
      <c r="D29" s="7">
        <f t="shared" si="1"/>
        <v>246.67</v>
      </c>
    </row>
    <row r="30" spans="1:7" ht="15" x14ac:dyDescent="0.2">
      <c r="A30" s="13" t="s">
        <v>30</v>
      </c>
      <c r="B30" s="5">
        <v>1</v>
      </c>
      <c r="C30" s="61">
        <v>97.67</v>
      </c>
      <c r="D30" s="7">
        <f t="shared" si="1"/>
        <v>97.67</v>
      </c>
    </row>
    <row r="31" spans="1:7" ht="15" x14ac:dyDescent="0.2">
      <c r="A31" s="13" t="s">
        <v>31</v>
      </c>
      <c r="B31" s="5">
        <v>2</v>
      </c>
      <c r="C31" s="61">
        <v>112.67</v>
      </c>
      <c r="D31" s="7">
        <f t="shared" si="1"/>
        <v>225.34</v>
      </c>
    </row>
    <row r="32" spans="1:7" ht="15" x14ac:dyDescent="0.2">
      <c r="A32" s="13" t="s">
        <v>32</v>
      </c>
      <c r="B32" s="5">
        <v>1</v>
      </c>
      <c r="C32" s="61">
        <v>112.67</v>
      </c>
      <c r="D32" s="7">
        <f t="shared" si="1"/>
        <v>112.67</v>
      </c>
    </row>
    <row r="33" spans="1:4" ht="15" x14ac:dyDescent="0.2">
      <c r="A33" s="13" t="s">
        <v>33</v>
      </c>
      <c r="B33" s="5">
        <v>1</v>
      </c>
      <c r="C33" s="61">
        <v>259.58</v>
      </c>
      <c r="D33" s="7">
        <f t="shared" si="1"/>
        <v>259.58</v>
      </c>
    </row>
    <row r="34" spans="1:4" ht="15" x14ac:dyDescent="0.2">
      <c r="A34" s="13" t="s">
        <v>34</v>
      </c>
      <c r="B34" s="5">
        <v>2</v>
      </c>
      <c r="C34" s="61">
        <v>378.63</v>
      </c>
      <c r="D34" s="7">
        <f t="shared" si="1"/>
        <v>757.26</v>
      </c>
    </row>
    <row r="35" spans="1:4" ht="15" x14ac:dyDescent="0.2">
      <c r="A35" s="13" t="s">
        <v>35</v>
      </c>
      <c r="B35" s="5">
        <v>1</v>
      </c>
      <c r="C35" s="61">
        <v>667.54</v>
      </c>
      <c r="D35" s="7">
        <f t="shared" si="1"/>
        <v>667.54</v>
      </c>
    </row>
    <row r="36" spans="1:4" ht="15" x14ac:dyDescent="0.2">
      <c r="A36" s="13" t="s">
        <v>36</v>
      </c>
      <c r="B36" s="5">
        <v>1</v>
      </c>
      <c r="C36" s="61">
        <v>171</v>
      </c>
      <c r="D36" s="7">
        <f t="shared" si="1"/>
        <v>171</v>
      </c>
    </row>
    <row r="37" spans="1:4" ht="15" x14ac:dyDescent="0.2">
      <c r="A37" s="13" t="s">
        <v>37</v>
      </c>
      <c r="B37" s="5">
        <v>2</v>
      </c>
      <c r="C37" s="62">
        <v>199</v>
      </c>
      <c r="D37" s="7">
        <f t="shared" si="1"/>
        <v>398</v>
      </c>
    </row>
    <row r="38" spans="1:4" ht="15" x14ac:dyDescent="0.25">
      <c r="A38" s="13" t="s">
        <v>38</v>
      </c>
      <c r="B38" s="5">
        <v>1</v>
      </c>
      <c r="C38" s="63">
        <v>208</v>
      </c>
      <c r="D38" s="7">
        <f t="shared" si="1"/>
        <v>208</v>
      </c>
    </row>
    <row r="39" spans="1:4" ht="15" x14ac:dyDescent="0.25">
      <c r="A39" s="13" t="s">
        <v>39</v>
      </c>
      <c r="B39" s="5">
        <v>1</v>
      </c>
      <c r="C39" s="63">
        <v>250.3</v>
      </c>
      <c r="D39" s="7">
        <f t="shared" si="1"/>
        <v>250.3</v>
      </c>
    </row>
    <row r="40" spans="1:4" ht="15" x14ac:dyDescent="0.25">
      <c r="A40" s="13" t="s">
        <v>40</v>
      </c>
      <c r="B40" s="5">
        <v>2</v>
      </c>
      <c r="C40" s="63">
        <v>417.87</v>
      </c>
      <c r="D40" s="7">
        <f t="shared" si="1"/>
        <v>835.74</v>
      </c>
    </row>
    <row r="41" spans="1:4" ht="15" x14ac:dyDescent="0.25">
      <c r="A41" s="13" t="s">
        <v>41</v>
      </c>
      <c r="B41" s="5">
        <v>1</v>
      </c>
      <c r="C41" s="63">
        <v>586.15</v>
      </c>
      <c r="D41" s="7">
        <f t="shared" si="1"/>
        <v>586.15</v>
      </c>
    </row>
    <row r="42" spans="1:4" ht="15" x14ac:dyDescent="0.25">
      <c r="A42" s="13" t="s">
        <v>42</v>
      </c>
      <c r="B42" s="5">
        <v>1</v>
      </c>
      <c r="C42" s="63">
        <v>469.67</v>
      </c>
      <c r="D42" s="7">
        <f t="shared" si="1"/>
        <v>469.67</v>
      </c>
    </row>
    <row r="43" spans="1:4" ht="15" x14ac:dyDescent="0.25">
      <c r="A43" s="13" t="s">
        <v>43</v>
      </c>
      <c r="B43" s="5">
        <v>2</v>
      </c>
      <c r="C43" s="63">
        <v>696.09</v>
      </c>
      <c r="D43" s="7">
        <f t="shared" si="1"/>
        <v>1392.18</v>
      </c>
    </row>
    <row r="44" spans="1:4" ht="15" x14ac:dyDescent="0.25">
      <c r="A44" s="13" t="s">
        <v>44</v>
      </c>
      <c r="B44" s="5">
        <v>1</v>
      </c>
      <c r="C44" s="64">
        <v>991.96</v>
      </c>
      <c r="D44" s="7">
        <f t="shared" si="1"/>
        <v>991.96</v>
      </c>
    </row>
    <row r="45" spans="1:4" ht="15" x14ac:dyDescent="0.2">
      <c r="A45" s="13" t="s">
        <v>45</v>
      </c>
      <c r="B45" s="5">
        <v>1</v>
      </c>
      <c r="C45" s="61">
        <v>90.67</v>
      </c>
      <c r="D45" s="7">
        <f t="shared" si="1"/>
        <v>90.67</v>
      </c>
    </row>
    <row r="46" spans="1:4" ht="25.5" x14ac:dyDescent="0.2">
      <c r="A46" s="13" t="s">
        <v>46</v>
      </c>
      <c r="B46" s="5">
        <v>2</v>
      </c>
      <c r="C46" s="61">
        <v>107</v>
      </c>
      <c r="D46" s="7">
        <f t="shared" si="1"/>
        <v>214</v>
      </c>
    </row>
    <row r="47" spans="1:4" ht="25.5" x14ac:dyDescent="0.2">
      <c r="A47" s="13" t="s">
        <v>47</v>
      </c>
      <c r="B47" s="5">
        <v>1</v>
      </c>
      <c r="C47" s="61">
        <v>123.62</v>
      </c>
      <c r="D47" s="7">
        <f t="shared" si="1"/>
        <v>123.62</v>
      </c>
    </row>
    <row r="48" spans="1:4" ht="25.5" x14ac:dyDescent="0.2">
      <c r="A48" s="13" t="s">
        <v>48</v>
      </c>
      <c r="B48" s="5">
        <v>1</v>
      </c>
      <c r="C48" s="61">
        <v>123</v>
      </c>
      <c r="D48" s="7">
        <f t="shared" si="1"/>
        <v>123</v>
      </c>
    </row>
    <row r="49" spans="1:4" ht="25.5" x14ac:dyDescent="0.2">
      <c r="A49" s="13" t="s">
        <v>49</v>
      </c>
      <c r="B49" s="5">
        <v>2</v>
      </c>
      <c r="C49" s="61">
        <v>133</v>
      </c>
      <c r="D49" s="7">
        <f t="shared" si="1"/>
        <v>266</v>
      </c>
    </row>
    <row r="50" spans="1:4" ht="25.5" x14ac:dyDescent="0.2">
      <c r="A50" s="13" t="s">
        <v>50</v>
      </c>
      <c r="B50" s="5">
        <v>1</v>
      </c>
      <c r="C50" s="61">
        <v>184.67</v>
      </c>
      <c r="D50" s="7">
        <f t="shared" si="1"/>
        <v>184.67</v>
      </c>
    </row>
    <row r="51" spans="1:4" x14ac:dyDescent="0.2">
      <c r="A51" s="92" t="s">
        <v>55</v>
      </c>
      <c r="B51" s="97"/>
      <c r="C51" s="93"/>
      <c r="D51" s="8">
        <f>SUM(D24:D50)</f>
        <v>14350.000000000002</v>
      </c>
    </row>
  </sheetData>
  <mergeCells count="11">
    <mergeCell ref="A1:B1"/>
    <mergeCell ref="C1:G1"/>
    <mergeCell ref="A15:E15"/>
    <mergeCell ref="G15:G17"/>
    <mergeCell ref="A16:E16"/>
    <mergeCell ref="A17:E17"/>
    <mergeCell ref="A51:C51"/>
    <mergeCell ref="H3:H5"/>
    <mergeCell ref="H6:H14"/>
    <mergeCell ref="A21:D21"/>
    <mergeCell ref="A22:D22"/>
  </mergeCells>
  <pageMargins left="0.511811024" right="0.511811024" top="0.78740157499999996" bottom="0.78740157499999996" header="0.31496062000000002" footer="0.31496062000000002"/>
  <pageSetup paperSize="9" orientation="portrait" horizontalDpi="4294967292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8423B-599F-4EFD-B3B1-B124CEFA0D1B}">
  <dimension ref="A1:H51"/>
  <sheetViews>
    <sheetView topLeftCell="A13" workbookViewId="0">
      <selection activeCell="D24" sqref="D24"/>
    </sheetView>
  </sheetViews>
  <sheetFormatPr defaultRowHeight="12.75" x14ac:dyDescent="0.2"/>
  <cols>
    <col min="1" max="1" width="40.28515625" style="9" customWidth="1"/>
    <col min="2" max="2" width="16" style="9" customWidth="1"/>
    <col min="3" max="3" width="16.42578125" style="9" customWidth="1"/>
    <col min="4" max="4" width="22.28515625" style="9" customWidth="1"/>
    <col min="5" max="5" width="19.85546875" style="9" customWidth="1"/>
    <col min="6" max="6" width="22" style="9" customWidth="1"/>
    <col min="7" max="7" width="28.28515625" style="9" customWidth="1"/>
    <col min="8" max="8" width="9.140625" style="27"/>
    <col min="9" max="9" width="24.85546875" style="9" customWidth="1"/>
    <col min="10" max="10" width="17.140625" style="9" customWidth="1"/>
    <col min="11" max="12" width="22" style="9" customWidth="1"/>
    <col min="13" max="16384" width="9.140625" style="9"/>
  </cols>
  <sheetData>
    <row r="1" spans="1:8" x14ac:dyDescent="0.2">
      <c r="A1" s="79" t="s">
        <v>0</v>
      </c>
      <c r="B1" s="79"/>
      <c r="C1" s="79" t="s">
        <v>52</v>
      </c>
      <c r="D1" s="79"/>
      <c r="E1" s="79"/>
      <c r="F1" s="79"/>
      <c r="G1" s="79"/>
    </row>
    <row r="2" spans="1:8" ht="37.5" customHeight="1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/>
    </row>
    <row r="3" spans="1:8" ht="15" x14ac:dyDescent="0.2">
      <c r="A3" s="53" t="s">
        <v>8</v>
      </c>
      <c r="B3" s="53" t="s">
        <v>9</v>
      </c>
      <c r="C3" s="5">
        <v>3</v>
      </c>
      <c r="D3" s="5">
        <v>4</v>
      </c>
      <c r="E3" s="57">
        <v>95.3</v>
      </c>
      <c r="F3" s="3">
        <f>C3*D3*E3</f>
        <v>1143.5999999999999</v>
      </c>
      <c r="G3" s="53" t="s">
        <v>10</v>
      </c>
      <c r="H3" s="78">
        <f>SUM(F3:F5)</f>
        <v>17003.400000000001</v>
      </c>
    </row>
    <row r="4" spans="1:8" ht="15" x14ac:dyDescent="0.2">
      <c r="A4" s="53" t="s">
        <v>8</v>
      </c>
      <c r="B4" s="53" t="s">
        <v>11</v>
      </c>
      <c r="C4" s="5">
        <v>15</v>
      </c>
      <c r="D4" s="5">
        <v>4</v>
      </c>
      <c r="E4" s="57">
        <v>103.33</v>
      </c>
      <c r="F4" s="3">
        <f t="shared" ref="F4:F14" si="0">C4*D4*E4</f>
        <v>6199.8</v>
      </c>
      <c r="G4" s="53" t="s">
        <v>10</v>
      </c>
      <c r="H4" s="78"/>
    </row>
    <row r="5" spans="1:8" ht="15" x14ac:dyDescent="0.2">
      <c r="A5" s="53" t="s">
        <v>8</v>
      </c>
      <c r="B5" s="53" t="s">
        <v>12</v>
      </c>
      <c r="C5" s="5">
        <v>21</v>
      </c>
      <c r="D5" s="5">
        <v>4</v>
      </c>
      <c r="E5" s="57">
        <v>115</v>
      </c>
      <c r="F5" s="3">
        <f t="shared" si="0"/>
        <v>9660</v>
      </c>
      <c r="G5" s="53" t="s">
        <v>10</v>
      </c>
      <c r="H5" s="78"/>
    </row>
    <row r="6" spans="1:8" ht="15" x14ac:dyDescent="0.2">
      <c r="A6" s="54" t="s">
        <v>13</v>
      </c>
      <c r="B6" s="54" t="s">
        <v>9</v>
      </c>
      <c r="C6" s="5">
        <v>3</v>
      </c>
      <c r="D6" s="5">
        <v>2</v>
      </c>
      <c r="E6" s="58">
        <v>128.66999999999999</v>
      </c>
      <c r="F6" s="3">
        <f t="shared" si="0"/>
        <v>772.02</v>
      </c>
      <c r="G6" s="54" t="s">
        <v>18</v>
      </c>
      <c r="H6" s="78">
        <f>SUM(F6:F14)</f>
        <v>15415.67</v>
      </c>
    </row>
    <row r="7" spans="1:8" ht="15" x14ac:dyDescent="0.2">
      <c r="A7" s="54" t="s">
        <v>13</v>
      </c>
      <c r="B7" s="54" t="s">
        <v>11</v>
      </c>
      <c r="C7" s="5">
        <v>15</v>
      </c>
      <c r="D7" s="5">
        <v>2</v>
      </c>
      <c r="E7" s="58">
        <v>160</v>
      </c>
      <c r="F7" s="3">
        <f t="shared" si="0"/>
        <v>4800</v>
      </c>
      <c r="G7" s="54" t="s">
        <v>18</v>
      </c>
      <c r="H7" s="78"/>
    </row>
    <row r="8" spans="1:8" ht="15" x14ac:dyDescent="0.2">
      <c r="A8" s="54" t="s">
        <v>13</v>
      </c>
      <c r="B8" s="54" t="s">
        <v>12</v>
      </c>
      <c r="C8" s="5">
        <v>21</v>
      </c>
      <c r="D8" s="5">
        <v>2</v>
      </c>
      <c r="E8" s="58">
        <v>160</v>
      </c>
      <c r="F8" s="3">
        <f t="shared" si="0"/>
        <v>6720</v>
      </c>
      <c r="G8" s="54" t="s">
        <v>18</v>
      </c>
      <c r="H8" s="78"/>
    </row>
    <row r="9" spans="1:8" ht="15" x14ac:dyDescent="0.2">
      <c r="A9" s="55" t="s">
        <v>14</v>
      </c>
      <c r="B9" s="55" t="s">
        <v>9</v>
      </c>
      <c r="C9" s="5">
        <v>2</v>
      </c>
      <c r="D9" s="5">
        <v>1</v>
      </c>
      <c r="E9" s="59">
        <v>215</v>
      </c>
      <c r="F9" s="3">
        <f t="shared" si="0"/>
        <v>430</v>
      </c>
      <c r="G9" s="55" t="s">
        <v>18</v>
      </c>
      <c r="H9" s="78"/>
    </row>
    <row r="10" spans="1:8" ht="15" x14ac:dyDescent="0.2">
      <c r="A10" s="55" t="s">
        <v>14</v>
      </c>
      <c r="B10" s="55" t="s">
        <v>11</v>
      </c>
      <c r="C10" s="5">
        <v>2</v>
      </c>
      <c r="D10" s="5">
        <v>1</v>
      </c>
      <c r="E10" s="59">
        <v>283.33</v>
      </c>
      <c r="F10" s="3">
        <f t="shared" si="0"/>
        <v>566.66</v>
      </c>
      <c r="G10" s="55" t="s">
        <v>18</v>
      </c>
      <c r="H10" s="78"/>
    </row>
    <row r="11" spans="1:8" ht="15" x14ac:dyDescent="0.2">
      <c r="A11" s="55" t="s">
        <v>14</v>
      </c>
      <c r="B11" s="55" t="s">
        <v>12</v>
      </c>
      <c r="C11" s="5">
        <v>1</v>
      </c>
      <c r="D11" s="5">
        <v>1</v>
      </c>
      <c r="E11" s="59">
        <v>874</v>
      </c>
      <c r="F11" s="3">
        <f t="shared" si="0"/>
        <v>874</v>
      </c>
      <c r="G11" s="55" t="s">
        <v>18</v>
      </c>
      <c r="H11" s="78"/>
    </row>
    <row r="12" spans="1:8" ht="15" x14ac:dyDescent="0.2">
      <c r="A12" s="56" t="s">
        <v>15</v>
      </c>
      <c r="B12" s="56" t="s">
        <v>9</v>
      </c>
      <c r="C12" s="5">
        <v>2</v>
      </c>
      <c r="D12" s="5">
        <v>1</v>
      </c>
      <c r="E12" s="60">
        <v>180</v>
      </c>
      <c r="F12" s="3">
        <f t="shared" si="0"/>
        <v>360</v>
      </c>
      <c r="G12" s="56" t="s">
        <v>18</v>
      </c>
      <c r="H12" s="78"/>
    </row>
    <row r="13" spans="1:8" ht="15" x14ac:dyDescent="0.2">
      <c r="A13" s="56" t="s">
        <v>15</v>
      </c>
      <c r="B13" s="56" t="s">
        <v>11</v>
      </c>
      <c r="C13" s="5">
        <v>2</v>
      </c>
      <c r="D13" s="5">
        <v>1</v>
      </c>
      <c r="E13" s="60">
        <v>308.33</v>
      </c>
      <c r="F13" s="3">
        <f t="shared" si="0"/>
        <v>616.66</v>
      </c>
      <c r="G13" s="56" t="s">
        <v>18</v>
      </c>
      <c r="H13" s="78"/>
    </row>
    <row r="14" spans="1:8" ht="15" x14ac:dyDescent="0.2">
      <c r="A14" s="56" t="s">
        <v>15</v>
      </c>
      <c r="B14" s="56" t="s">
        <v>12</v>
      </c>
      <c r="C14" s="6">
        <v>1</v>
      </c>
      <c r="D14" s="6">
        <v>1</v>
      </c>
      <c r="E14" s="60">
        <v>276.33</v>
      </c>
      <c r="F14" s="3">
        <f t="shared" si="0"/>
        <v>276.33</v>
      </c>
      <c r="G14" s="56" t="s">
        <v>18</v>
      </c>
      <c r="H14" s="78"/>
    </row>
    <row r="15" spans="1:8" ht="15.75" customHeight="1" x14ac:dyDescent="0.2">
      <c r="A15" s="94" t="s">
        <v>51</v>
      </c>
      <c r="B15" s="94"/>
      <c r="C15" s="94"/>
      <c r="D15" s="94"/>
      <c r="E15" s="94"/>
      <c r="F15" s="10">
        <f>SUM(F3:F14)</f>
        <v>32419.070000000003</v>
      </c>
      <c r="G15" s="96"/>
    </row>
    <row r="16" spans="1:8" ht="15" customHeight="1" x14ac:dyDescent="0.2">
      <c r="A16" s="94" t="s">
        <v>16</v>
      </c>
      <c r="B16" s="94"/>
      <c r="C16" s="94"/>
      <c r="D16" s="94"/>
      <c r="E16" s="94"/>
      <c r="F16" s="11">
        <f>D51</f>
        <v>16757.16</v>
      </c>
      <c r="G16" s="96"/>
    </row>
    <row r="17" spans="1:7" ht="15.75" customHeight="1" x14ac:dyDescent="0.2">
      <c r="A17" s="95" t="s">
        <v>17</v>
      </c>
      <c r="B17" s="95"/>
      <c r="C17" s="95"/>
      <c r="D17" s="95"/>
      <c r="E17" s="95"/>
      <c r="F17" s="12">
        <f>F15+F16</f>
        <v>49176.23</v>
      </c>
      <c r="G17" s="96"/>
    </row>
    <row r="21" spans="1:7" x14ac:dyDescent="0.2">
      <c r="A21" s="69" t="s">
        <v>19</v>
      </c>
      <c r="B21" s="70"/>
      <c r="C21" s="70"/>
      <c r="D21" s="71"/>
    </row>
    <row r="22" spans="1:7" x14ac:dyDescent="0.2">
      <c r="A22" s="72" t="s">
        <v>53</v>
      </c>
      <c r="B22" s="73"/>
      <c r="C22" s="73"/>
      <c r="D22" s="74"/>
    </row>
    <row r="23" spans="1:7" ht="25.5" x14ac:dyDescent="0.2">
      <c r="A23" s="4" t="s">
        <v>20</v>
      </c>
      <c r="B23" s="4" t="s">
        <v>21</v>
      </c>
      <c r="C23" s="4" t="s">
        <v>22</v>
      </c>
      <c r="D23" s="4" t="s">
        <v>23</v>
      </c>
    </row>
    <row r="24" spans="1:7" ht="15" x14ac:dyDescent="0.2">
      <c r="A24" s="13" t="s">
        <v>24</v>
      </c>
      <c r="B24" s="5">
        <v>1</v>
      </c>
      <c r="C24" s="61">
        <v>766.03</v>
      </c>
      <c r="D24" s="14">
        <f>B24*C24</f>
        <v>766.03</v>
      </c>
    </row>
    <row r="25" spans="1:7" ht="15" x14ac:dyDescent="0.2">
      <c r="A25" s="13" t="s">
        <v>25</v>
      </c>
      <c r="B25" s="5">
        <v>1</v>
      </c>
      <c r="C25" s="61">
        <v>862.49</v>
      </c>
      <c r="D25" s="14">
        <f t="shared" ref="D25:D50" si="1">B25*C25</f>
        <v>862.49</v>
      </c>
    </row>
    <row r="26" spans="1:7" ht="15" x14ac:dyDescent="0.2">
      <c r="A26" s="13" t="s">
        <v>26</v>
      </c>
      <c r="B26" s="5">
        <v>2</v>
      </c>
      <c r="C26" s="61">
        <v>2448.63</v>
      </c>
      <c r="D26" s="14">
        <f t="shared" si="1"/>
        <v>4897.26</v>
      </c>
    </row>
    <row r="27" spans="1:7" ht="15" x14ac:dyDescent="0.2">
      <c r="A27" s="13" t="s">
        <v>27</v>
      </c>
      <c r="B27" s="5">
        <v>1</v>
      </c>
      <c r="C27" s="61">
        <v>226.67</v>
      </c>
      <c r="D27" s="14">
        <f t="shared" si="1"/>
        <v>226.67</v>
      </c>
    </row>
    <row r="28" spans="1:7" ht="15" x14ac:dyDescent="0.2">
      <c r="A28" s="13" t="s">
        <v>28</v>
      </c>
      <c r="B28" s="5">
        <v>1</v>
      </c>
      <c r="C28" s="61">
        <v>256</v>
      </c>
      <c r="D28" s="14">
        <f t="shared" si="1"/>
        <v>256</v>
      </c>
    </row>
    <row r="29" spans="1:7" ht="15" x14ac:dyDescent="0.2">
      <c r="A29" s="13" t="s">
        <v>29</v>
      </c>
      <c r="B29" s="5">
        <v>2</v>
      </c>
      <c r="C29" s="61">
        <v>246.67</v>
      </c>
      <c r="D29" s="14">
        <f t="shared" si="1"/>
        <v>493.34</v>
      </c>
    </row>
    <row r="30" spans="1:7" ht="15" x14ac:dyDescent="0.2">
      <c r="A30" s="13" t="s">
        <v>30</v>
      </c>
      <c r="B30" s="5">
        <v>1</v>
      </c>
      <c r="C30" s="61">
        <v>97.67</v>
      </c>
      <c r="D30" s="14">
        <f t="shared" si="1"/>
        <v>97.67</v>
      </c>
    </row>
    <row r="31" spans="1:7" ht="15" x14ac:dyDescent="0.2">
      <c r="A31" s="13" t="s">
        <v>31</v>
      </c>
      <c r="B31" s="5">
        <v>1</v>
      </c>
      <c r="C31" s="61">
        <v>112.67</v>
      </c>
      <c r="D31" s="14">
        <f t="shared" si="1"/>
        <v>112.67</v>
      </c>
    </row>
    <row r="32" spans="1:7" ht="15" x14ac:dyDescent="0.2">
      <c r="A32" s="13" t="s">
        <v>32</v>
      </c>
      <c r="B32" s="5">
        <v>2</v>
      </c>
      <c r="C32" s="61">
        <v>112.67</v>
      </c>
      <c r="D32" s="14">
        <f t="shared" si="1"/>
        <v>225.34</v>
      </c>
    </row>
    <row r="33" spans="1:4" ht="15" x14ac:dyDescent="0.2">
      <c r="A33" s="13" t="s">
        <v>33</v>
      </c>
      <c r="B33" s="5">
        <v>1</v>
      </c>
      <c r="C33" s="61">
        <v>259.58</v>
      </c>
      <c r="D33" s="14">
        <f t="shared" si="1"/>
        <v>259.58</v>
      </c>
    </row>
    <row r="34" spans="1:4" ht="15" x14ac:dyDescent="0.2">
      <c r="A34" s="13" t="s">
        <v>34</v>
      </c>
      <c r="B34" s="5">
        <v>1</v>
      </c>
      <c r="C34" s="61">
        <v>378.63</v>
      </c>
      <c r="D34" s="14">
        <f t="shared" si="1"/>
        <v>378.63</v>
      </c>
    </row>
    <row r="35" spans="1:4" ht="15" x14ac:dyDescent="0.2">
      <c r="A35" s="13" t="s">
        <v>35</v>
      </c>
      <c r="B35" s="5">
        <v>2</v>
      </c>
      <c r="C35" s="61">
        <v>667.54</v>
      </c>
      <c r="D35" s="14">
        <f t="shared" si="1"/>
        <v>1335.08</v>
      </c>
    </row>
    <row r="36" spans="1:4" ht="15" x14ac:dyDescent="0.2">
      <c r="A36" s="13" t="s">
        <v>36</v>
      </c>
      <c r="B36" s="5">
        <v>1</v>
      </c>
      <c r="C36" s="61">
        <v>171</v>
      </c>
      <c r="D36" s="14">
        <f t="shared" si="1"/>
        <v>171</v>
      </c>
    </row>
    <row r="37" spans="1:4" ht="15" x14ac:dyDescent="0.2">
      <c r="A37" s="13" t="s">
        <v>37</v>
      </c>
      <c r="B37" s="5">
        <v>1</v>
      </c>
      <c r="C37" s="62">
        <v>199</v>
      </c>
      <c r="D37" s="14">
        <f t="shared" si="1"/>
        <v>199</v>
      </c>
    </row>
    <row r="38" spans="1:4" ht="15" x14ac:dyDescent="0.25">
      <c r="A38" s="13" t="s">
        <v>38</v>
      </c>
      <c r="B38" s="5">
        <v>2</v>
      </c>
      <c r="C38" s="63">
        <v>208</v>
      </c>
      <c r="D38" s="14">
        <f t="shared" si="1"/>
        <v>416</v>
      </c>
    </row>
    <row r="39" spans="1:4" ht="15" x14ac:dyDescent="0.25">
      <c r="A39" s="13" t="s">
        <v>39</v>
      </c>
      <c r="B39" s="5">
        <v>1</v>
      </c>
      <c r="C39" s="63">
        <v>250.3</v>
      </c>
      <c r="D39" s="14">
        <f t="shared" si="1"/>
        <v>250.3</v>
      </c>
    </row>
    <row r="40" spans="1:4" ht="15" x14ac:dyDescent="0.25">
      <c r="A40" s="13" t="s">
        <v>40</v>
      </c>
      <c r="B40" s="5">
        <v>1</v>
      </c>
      <c r="C40" s="63">
        <v>417.87</v>
      </c>
      <c r="D40" s="14">
        <f t="shared" si="1"/>
        <v>417.87</v>
      </c>
    </row>
    <row r="41" spans="1:4" ht="15" x14ac:dyDescent="0.25">
      <c r="A41" s="13" t="s">
        <v>41</v>
      </c>
      <c r="B41" s="5">
        <v>2</v>
      </c>
      <c r="C41" s="63">
        <v>586.15</v>
      </c>
      <c r="D41" s="14">
        <f t="shared" si="1"/>
        <v>1172.3</v>
      </c>
    </row>
    <row r="42" spans="1:4" ht="15" x14ac:dyDescent="0.25">
      <c r="A42" s="13" t="s">
        <v>42</v>
      </c>
      <c r="B42" s="5">
        <v>1</v>
      </c>
      <c r="C42" s="63">
        <v>469.67</v>
      </c>
      <c r="D42" s="14">
        <f t="shared" si="1"/>
        <v>469.67</v>
      </c>
    </row>
    <row r="43" spans="1:4" ht="15" x14ac:dyDescent="0.25">
      <c r="A43" s="13" t="s">
        <v>43</v>
      </c>
      <c r="B43" s="5">
        <v>1</v>
      </c>
      <c r="C43" s="63">
        <v>696.09</v>
      </c>
      <c r="D43" s="14">
        <f t="shared" si="1"/>
        <v>696.09</v>
      </c>
    </row>
    <row r="44" spans="1:4" ht="15" x14ac:dyDescent="0.25">
      <c r="A44" s="13" t="s">
        <v>44</v>
      </c>
      <c r="B44" s="5">
        <v>2</v>
      </c>
      <c r="C44" s="64">
        <v>991.96</v>
      </c>
      <c r="D44" s="14">
        <f t="shared" si="1"/>
        <v>1983.92</v>
      </c>
    </row>
    <row r="45" spans="1:4" ht="15" x14ac:dyDescent="0.2">
      <c r="A45" s="13" t="s">
        <v>45</v>
      </c>
      <c r="B45" s="5">
        <v>1</v>
      </c>
      <c r="C45" s="61">
        <v>90.67</v>
      </c>
      <c r="D45" s="14">
        <f t="shared" si="1"/>
        <v>90.67</v>
      </c>
    </row>
    <row r="46" spans="1:4" ht="25.5" x14ac:dyDescent="0.2">
      <c r="A46" s="13" t="s">
        <v>46</v>
      </c>
      <c r="B46" s="5">
        <v>1</v>
      </c>
      <c r="C46" s="61">
        <v>107</v>
      </c>
      <c r="D46" s="14">
        <f t="shared" si="1"/>
        <v>107</v>
      </c>
    </row>
    <row r="47" spans="1:4" ht="25.5" x14ac:dyDescent="0.2">
      <c r="A47" s="13" t="s">
        <v>47</v>
      </c>
      <c r="B47" s="5">
        <v>2</v>
      </c>
      <c r="C47" s="61">
        <v>123.62</v>
      </c>
      <c r="D47" s="14">
        <f t="shared" si="1"/>
        <v>247.24</v>
      </c>
    </row>
    <row r="48" spans="1:4" ht="25.5" x14ac:dyDescent="0.2">
      <c r="A48" s="13" t="s">
        <v>48</v>
      </c>
      <c r="B48" s="5">
        <v>1</v>
      </c>
      <c r="C48" s="61">
        <v>123</v>
      </c>
      <c r="D48" s="14">
        <f t="shared" si="1"/>
        <v>123</v>
      </c>
    </row>
    <row r="49" spans="1:4" ht="25.5" x14ac:dyDescent="0.2">
      <c r="A49" s="13" t="s">
        <v>49</v>
      </c>
      <c r="B49" s="5">
        <v>1</v>
      </c>
      <c r="C49" s="61">
        <v>133</v>
      </c>
      <c r="D49" s="14">
        <f t="shared" si="1"/>
        <v>133</v>
      </c>
    </row>
    <row r="50" spans="1:4" ht="25.5" x14ac:dyDescent="0.2">
      <c r="A50" s="13" t="s">
        <v>50</v>
      </c>
      <c r="B50" s="5">
        <v>2</v>
      </c>
      <c r="C50" s="61">
        <v>184.67</v>
      </c>
      <c r="D50" s="14">
        <f t="shared" si="1"/>
        <v>369.34</v>
      </c>
    </row>
    <row r="51" spans="1:4" x14ac:dyDescent="0.2">
      <c r="A51" s="13" t="s">
        <v>17</v>
      </c>
      <c r="B51" s="5"/>
      <c r="C51" s="5"/>
      <c r="D51" s="8">
        <f>SUM(D24:D50)</f>
        <v>16757.16</v>
      </c>
    </row>
  </sheetData>
  <mergeCells count="10">
    <mergeCell ref="A21:D21"/>
    <mergeCell ref="A22:D22"/>
    <mergeCell ref="H3:H5"/>
    <mergeCell ref="H6:H14"/>
    <mergeCell ref="A1:B1"/>
    <mergeCell ref="C1:G1"/>
    <mergeCell ref="A15:E15"/>
    <mergeCell ref="G15:G17"/>
    <mergeCell ref="A16:E16"/>
    <mergeCell ref="A17:E17"/>
  </mergeCells>
  <pageMargins left="0.511811024" right="0.511811024" top="0.78740157499999996" bottom="0.78740157499999996" header="0.31496062000000002" footer="0.31496062000000002"/>
  <pageSetup paperSize="9" orientation="portrait" horizontalDpi="4294967292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9AE6B-3AFB-4DD4-A1AA-B45E105B4D7A}">
  <dimension ref="A1:H49"/>
  <sheetViews>
    <sheetView workbookViewId="0">
      <selection activeCell="H3" sqref="H3:H4"/>
    </sheetView>
  </sheetViews>
  <sheetFormatPr defaultRowHeight="12.75" x14ac:dyDescent="0.2"/>
  <cols>
    <col min="1" max="1" width="46.140625" style="9" customWidth="1"/>
    <col min="2" max="2" width="16" style="9" customWidth="1"/>
    <col min="3" max="3" width="16.42578125" style="9" customWidth="1"/>
    <col min="4" max="4" width="25" style="9" bestFit="1" customWidth="1"/>
    <col min="5" max="5" width="19.85546875" style="9" customWidth="1"/>
    <col min="6" max="6" width="22" style="9" customWidth="1"/>
    <col min="7" max="7" width="28.28515625" style="9" customWidth="1"/>
    <col min="8" max="8" width="9.140625" style="27"/>
    <col min="9" max="9" width="24.85546875" style="9" customWidth="1"/>
    <col min="10" max="10" width="17.140625" style="9" customWidth="1"/>
    <col min="11" max="12" width="22" style="9" customWidth="1"/>
    <col min="13" max="16384" width="9.140625" style="9"/>
  </cols>
  <sheetData>
    <row r="1" spans="1:8" x14ac:dyDescent="0.2">
      <c r="A1" s="79" t="s">
        <v>0</v>
      </c>
      <c r="B1" s="79"/>
      <c r="C1" s="79" t="s">
        <v>54</v>
      </c>
      <c r="D1" s="79"/>
      <c r="E1" s="79"/>
      <c r="F1" s="79"/>
      <c r="G1" s="79"/>
    </row>
    <row r="2" spans="1:8" ht="37.5" customHeight="1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/>
    </row>
    <row r="3" spans="1:8" ht="15" x14ac:dyDescent="0.2">
      <c r="A3" s="53" t="s">
        <v>8</v>
      </c>
      <c r="B3" s="53" t="s">
        <v>11</v>
      </c>
      <c r="C3" s="5">
        <v>15</v>
      </c>
      <c r="D3" s="5">
        <v>4</v>
      </c>
      <c r="E3" s="57">
        <v>103.33</v>
      </c>
      <c r="F3" s="3">
        <f>C3*D3*E3</f>
        <v>6199.8</v>
      </c>
      <c r="G3" s="53" t="s">
        <v>10</v>
      </c>
      <c r="H3" s="78">
        <f>SUM(F3:F4)</f>
        <v>8959.7999999999993</v>
      </c>
    </row>
    <row r="4" spans="1:8" ht="15" x14ac:dyDescent="0.2">
      <c r="A4" s="53" t="s">
        <v>8</v>
      </c>
      <c r="B4" s="53" t="s">
        <v>12</v>
      </c>
      <c r="C4" s="5">
        <v>6</v>
      </c>
      <c r="D4" s="5">
        <v>4</v>
      </c>
      <c r="E4" s="57">
        <v>115</v>
      </c>
      <c r="F4" s="3">
        <f>C4*D4*E4</f>
        <v>2760</v>
      </c>
      <c r="G4" s="53" t="s">
        <v>10</v>
      </c>
      <c r="H4" s="78"/>
    </row>
    <row r="5" spans="1:8" ht="15" x14ac:dyDescent="0.2">
      <c r="A5" s="54" t="s">
        <v>13</v>
      </c>
      <c r="B5" s="54" t="s">
        <v>11</v>
      </c>
      <c r="C5" s="5">
        <v>15</v>
      </c>
      <c r="D5" s="5">
        <v>2</v>
      </c>
      <c r="E5" s="58">
        <v>160</v>
      </c>
      <c r="F5" s="3">
        <f>C5*D5*E5</f>
        <v>4800</v>
      </c>
      <c r="G5" s="54" t="s">
        <v>18</v>
      </c>
      <c r="H5" s="78">
        <f>SUM(F5:F12)</f>
        <v>9843.65</v>
      </c>
    </row>
    <row r="6" spans="1:8" ht="15" x14ac:dyDescent="0.2">
      <c r="A6" s="54" t="s">
        <v>13</v>
      </c>
      <c r="B6" s="54" t="s">
        <v>12</v>
      </c>
      <c r="C6" s="5">
        <v>6</v>
      </c>
      <c r="D6" s="5">
        <v>2</v>
      </c>
      <c r="E6" s="58">
        <v>160</v>
      </c>
      <c r="F6" s="3">
        <f>C6*D6*E6</f>
        <v>1920</v>
      </c>
      <c r="G6" s="54" t="s">
        <v>18</v>
      </c>
      <c r="H6" s="78"/>
    </row>
    <row r="7" spans="1:8" ht="15" x14ac:dyDescent="0.2">
      <c r="A7" s="55" t="s">
        <v>14</v>
      </c>
      <c r="B7" s="55" t="s">
        <v>9</v>
      </c>
      <c r="C7" s="5">
        <v>2</v>
      </c>
      <c r="D7" s="5">
        <v>1</v>
      </c>
      <c r="E7" s="59">
        <v>215</v>
      </c>
      <c r="F7" s="3">
        <f>C7*D7*E7</f>
        <v>430</v>
      </c>
      <c r="G7" s="55" t="s">
        <v>18</v>
      </c>
      <c r="H7" s="78"/>
    </row>
    <row r="8" spans="1:8" ht="15" x14ac:dyDescent="0.2">
      <c r="A8" s="55" t="s">
        <v>14</v>
      </c>
      <c r="B8" s="55" t="s">
        <v>11</v>
      </c>
      <c r="C8" s="5">
        <v>2</v>
      </c>
      <c r="D8" s="5">
        <v>1</v>
      </c>
      <c r="E8" s="59">
        <v>283.33</v>
      </c>
      <c r="F8" s="3">
        <f>C8*D8*E8</f>
        <v>566.66</v>
      </c>
      <c r="G8" s="55" t="s">
        <v>18</v>
      </c>
      <c r="H8" s="78"/>
    </row>
    <row r="9" spans="1:8" ht="15" x14ac:dyDescent="0.2">
      <c r="A9" s="55" t="s">
        <v>14</v>
      </c>
      <c r="B9" s="55" t="s">
        <v>12</v>
      </c>
      <c r="C9" s="5">
        <v>1</v>
      </c>
      <c r="D9" s="5">
        <v>1</v>
      </c>
      <c r="E9" s="59">
        <v>874</v>
      </c>
      <c r="F9" s="3">
        <f>C9*D9*E9</f>
        <v>874</v>
      </c>
      <c r="G9" s="55" t="s">
        <v>18</v>
      </c>
      <c r="H9" s="78"/>
    </row>
    <row r="10" spans="1:8" ht="15" x14ac:dyDescent="0.2">
      <c r="A10" s="56" t="s">
        <v>15</v>
      </c>
      <c r="B10" s="56" t="s">
        <v>9</v>
      </c>
      <c r="C10" s="6">
        <v>2</v>
      </c>
      <c r="D10" s="6">
        <v>1</v>
      </c>
      <c r="E10" s="60">
        <v>180</v>
      </c>
      <c r="F10" s="3">
        <f>C10*D10*E10</f>
        <v>360</v>
      </c>
      <c r="G10" s="56" t="s">
        <v>18</v>
      </c>
      <c r="H10" s="78"/>
    </row>
    <row r="11" spans="1:8" ht="15" x14ac:dyDescent="0.2">
      <c r="A11" s="56" t="s">
        <v>15</v>
      </c>
      <c r="B11" s="56" t="s">
        <v>11</v>
      </c>
      <c r="C11" s="6">
        <v>2</v>
      </c>
      <c r="D11" s="6">
        <v>1</v>
      </c>
      <c r="E11" s="60">
        <v>308.33</v>
      </c>
      <c r="F11" s="3">
        <f>C11*D11*E11</f>
        <v>616.66</v>
      </c>
      <c r="G11" s="56" t="s">
        <v>18</v>
      </c>
      <c r="H11" s="78"/>
    </row>
    <row r="12" spans="1:8" ht="15" x14ac:dyDescent="0.2">
      <c r="A12" s="56" t="s">
        <v>15</v>
      </c>
      <c r="B12" s="56" t="s">
        <v>12</v>
      </c>
      <c r="C12" s="6">
        <v>1</v>
      </c>
      <c r="D12" s="6">
        <v>1</v>
      </c>
      <c r="E12" s="60">
        <v>276.33</v>
      </c>
      <c r="F12" s="3">
        <f>C12*D12*E12</f>
        <v>276.33</v>
      </c>
      <c r="G12" s="56" t="s">
        <v>18</v>
      </c>
      <c r="H12" s="78"/>
    </row>
    <row r="13" spans="1:8" ht="15.75" customHeight="1" x14ac:dyDescent="0.2">
      <c r="A13" s="94" t="s">
        <v>51</v>
      </c>
      <c r="B13" s="94"/>
      <c r="C13" s="94"/>
      <c r="D13" s="94"/>
      <c r="E13" s="94"/>
      <c r="F13" s="10">
        <f>SUM(F3:F12)</f>
        <v>18803.45</v>
      </c>
      <c r="G13" s="96"/>
    </row>
    <row r="14" spans="1:8" ht="15" customHeight="1" x14ac:dyDescent="0.2">
      <c r="A14" s="94" t="s">
        <v>16</v>
      </c>
      <c r="B14" s="94"/>
      <c r="C14" s="94"/>
      <c r="D14" s="94"/>
      <c r="E14" s="94"/>
      <c r="F14" s="11">
        <f>D49</f>
        <v>9498.69</v>
      </c>
      <c r="G14" s="96"/>
    </row>
    <row r="15" spans="1:8" ht="15.75" customHeight="1" x14ac:dyDescent="0.2">
      <c r="A15" s="95" t="s">
        <v>17</v>
      </c>
      <c r="B15" s="95"/>
      <c r="C15" s="95"/>
      <c r="D15" s="95"/>
      <c r="E15" s="95"/>
      <c r="F15" s="12">
        <f>F13+F14</f>
        <v>28302.14</v>
      </c>
      <c r="G15" s="96"/>
    </row>
    <row r="19" spans="1:4" ht="12.75" customHeight="1" x14ac:dyDescent="0.2">
      <c r="A19" s="79" t="s">
        <v>19</v>
      </c>
      <c r="B19" s="79"/>
      <c r="C19" s="79"/>
      <c r="D19" s="79"/>
    </row>
    <row r="20" spans="1:4" x14ac:dyDescent="0.2">
      <c r="A20" s="95" t="s">
        <v>54</v>
      </c>
      <c r="B20" s="95"/>
      <c r="C20" s="95"/>
      <c r="D20" s="95"/>
    </row>
    <row r="21" spans="1:4" ht="25.5" x14ac:dyDescent="0.2">
      <c r="A21" s="16" t="s">
        <v>20</v>
      </c>
      <c r="B21" s="16" t="s">
        <v>21</v>
      </c>
      <c r="C21" s="16" t="s">
        <v>22</v>
      </c>
      <c r="D21" s="17" t="s">
        <v>23</v>
      </c>
    </row>
    <row r="22" spans="1:4" ht="15" x14ac:dyDescent="0.2">
      <c r="A22" s="18" t="s">
        <v>24</v>
      </c>
      <c r="B22" s="2">
        <v>1</v>
      </c>
      <c r="C22" s="61">
        <v>766.03</v>
      </c>
      <c r="D22" s="3">
        <f>B22*C22</f>
        <v>766.03</v>
      </c>
    </row>
    <row r="23" spans="1:4" ht="15" x14ac:dyDescent="0.2">
      <c r="A23" s="18" t="s">
        <v>25</v>
      </c>
      <c r="B23" s="2">
        <v>1</v>
      </c>
      <c r="C23" s="61">
        <v>862.49</v>
      </c>
      <c r="D23" s="3">
        <f t="shared" ref="D23:D48" si="0">B23*C23</f>
        <v>862.49</v>
      </c>
    </row>
    <row r="24" spans="1:4" ht="15" x14ac:dyDescent="0.2">
      <c r="A24" s="18" t="s">
        <v>26</v>
      </c>
      <c r="B24" s="2">
        <v>1</v>
      </c>
      <c r="C24" s="61">
        <v>2448.63</v>
      </c>
      <c r="D24" s="3">
        <f t="shared" si="0"/>
        <v>2448.63</v>
      </c>
    </row>
    <row r="25" spans="1:4" ht="15" x14ac:dyDescent="0.2">
      <c r="A25" s="18" t="s">
        <v>27</v>
      </c>
      <c r="B25" s="2">
        <v>0</v>
      </c>
      <c r="C25" s="61">
        <v>226.67</v>
      </c>
      <c r="D25" s="3">
        <f t="shared" si="0"/>
        <v>0</v>
      </c>
    </row>
    <row r="26" spans="1:4" ht="15" x14ac:dyDescent="0.2">
      <c r="A26" s="18" t="s">
        <v>28</v>
      </c>
      <c r="B26" s="2">
        <v>1</v>
      </c>
      <c r="C26" s="61">
        <v>256</v>
      </c>
      <c r="D26" s="3">
        <f t="shared" si="0"/>
        <v>256</v>
      </c>
    </row>
    <row r="27" spans="1:4" ht="15" x14ac:dyDescent="0.2">
      <c r="A27" s="18" t="s">
        <v>29</v>
      </c>
      <c r="B27" s="2">
        <v>1</v>
      </c>
      <c r="C27" s="61">
        <v>246.67</v>
      </c>
      <c r="D27" s="3">
        <f t="shared" si="0"/>
        <v>246.67</v>
      </c>
    </row>
    <row r="28" spans="1:4" ht="15" x14ac:dyDescent="0.2">
      <c r="A28" s="18" t="s">
        <v>30</v>
      </c>
      <c r="B28" s="2">
        <v>0</v>
      </c>
      <c r="C28" s="61">
        <v>97.67</v>
      </c>
      <c r="D28" s="3">
        <f t="shared" si="0"/>
        <v>0</v>
      </c>
    </row>
    <row r="29" spans="1:4" ht="15" x14ac:dyDescent="0.2">
      <c r="A29" s="18" t="s">
        <v>31</v>
      </c>
      <c r="B29" s="2">
        <v>1</v>
      </c>
      <c r="C29" s="61">
        <v>112.67</v>
      </c>
      <c r="D29" s="3">
        <f t="shared" si="0"/>
        <v>112.67</v>
      </c>
    </row>
    <row r="30" spans="1:4" ht="15" x14ac:dyDescent="0.2">
      <c r="A30" s="18" t="s">
        <v>32</v>
      </c>
      <c r="B30" s="2">
        <v>1</v>
      </c>
      <c r="C30" s="61">
        <v>112.67</v>
      </c>
      <c r="D30" s="3">
        <f t="shared" si="0"/>
        <v>112.67</v>
      </c>
    </row>
    <row r="31" spans="1:4" ht="15" x14ac:dyDescent="0.2">
      <c r="A31" s="18" t="s">
        <v>33</v>
      </c>
      <c r="B31" s="2">
        <v>0</v>
      </c>
      <c r="C31" s="61">
        <v>259.58</v>
      </c>
      <c r="D31" s="3">
        <f t="shared" si="0"/>
        <v>0</v>
      </c>
    </row>
    <row r="32" spans="1:4" ht="15" x14ac:dyDescent="0.2">
      <c r="A32" s="18" t="s">
        <v>34</v>
      </c>
      <c r="B32" s="2">
        <v>1</v>
      </c>
      <c r="C32" s="61">
        <v>378.63</v>
      </c>
      <c r="D32" s="3">
        <f t="shared" si="0"/>
        <v>378.63</v>
      </c>
    </row>
    <row r="33" spans="1:4" ht="15" x14ac:dyDescent="0.2">
      <c r="A33" s="18" t="s">
        <v>35</v>
      </c>
      <c r="B33" s="2">
        <v>1</v>
      </c>
      <c r="C33" s="61">
        <v>667.54</v>
      </c>
      <c r="D33" s="3">
        <f t="shared" si="0"/>
        <v>667.54</v>
      </c>
    </row>
    <row r="34" spans="1:4" ht="15" x14ac:dyDescent="0.2">
      <c r="A34" s="18" t="s">
        <v>36</v>
      </c>
      <c r="B34" s="2">
        <v>0</v>
      </c>
      <c r="C34" s="61">
        <v>171</v>
      </c>
      <c r="D34" s="3">
        <f t="shared" si="0"/>
        <v>0</v>
      </c>
    </row>
    <row r="35" spans="1:4" ht="15" x14ac:dyDescent="0.2">
      <c r="A35" s="18" t="s">
        <v>37</v>
      </c>
      <c r="B35" s="2">
        <v>1</v>
      </c>
      <c r="C35" s="62">
        <v>199</v>
      </c>
      <c r="D35" s="3">
        <f t="shared" si="0"/>
        <v>199</v>
      </c>
    </row>
    <row r="36" spans="1:4" ht="15" x14ac:dyDescent="0.25">
      <c r="A36" s="18" t="s">
        <v>38</v>
      </c>
      <c r="B36" s="2">
        <v>1</v>
      </c>
      <c r="C36" s="63">
        <v>208</v>
      </c>
      <c r="D36" s="3">
        <f t="shared" si="0"/>
        <v>208</v>
      </c>
    </row>
    <row r="37" spans="1:4" ht="15" x14ac:dyDescent="0.25">
      <c r="A37" s="18" t="s">
        <v>39</v>
      </c>
      <c r="B37" s="2">
        <v>0</v>
      </c>
      <c r="C37" s="63">
        <v>250.3</v>
      </c>
      <c r="D37" s="3">
        <f t="shared" si="0"/>
        <v>0</v>
      </c>
    </row>
    <row r="38" spans="1:4" ht="15" x14ac:dyDescent="0.25">
      <c r="A38" s="18" t="s">
        <v>40</v>
      </c>
      <c r="B38" s="2">
        <v>1</v>
      </c>
      <c r="C38" s="63">
        <v>417.87</v>
      </c>
      <c r="D38" s="3">
        <f t="shared" si="0"/>
        <v>417.87</v>
      </c>
    </row>
    <row r="39" spans="1:4" ht="15" x14ac:dyDescent="0.25">
      <c r="A39" s="18" t="s">
        <v>41</v>
      </c>
      <c r="B39" s="2">
        <v>1</v>
      </c>
      <c r="C39" s="63">
        <v>586.15</v>
      </c>
      <c r="D39" s="3">
        <f t="shared" si="0"/>
        <v>586.15</v>
      </c>
    </row>
    <row r="40" spans="1:4" ht="15" x14ac:dyDescent="0.25">
      <c r="A40" s="18" t="s">
        <v>42</v>
      </c>
      <c r="B40" s="2">
        <v>0</v>
      </c>
      <c r="C40" s="63">
        <v>469.67</v>
      </c>
      <c r="D40" s="3">
        <f t="shared" si="0"/>
        <v>0</v>
      </c>
    </row>
    <row r="41" spans="1:4" ht="15" x14ac:dyDescent="0.25">
      <c r="A41" s="18" t="s">
        <v>43</v>
      </c>
      <c r="B41" s="2">
        <v>1</v>
      </c>
      <c r="C41" s="63">
        <v>696.09</v>
      </c>
      <c r="D41" s="3">
        <f t="shared" si="0"/>
        <v>696.09</v>
      </c>
    </row>
    <row r="42" spans="1:4" ht="15" x14ac:dyDescent="0.25">
      <c r="A42" s="18" t="s">
        <v>44</v>
      </c>
      <c r="B42" s="2">
        <v>1</v>
      </c>
      <c r="C42" s="64">
        <v>991.96</v>
      </c>
      <c r="D42" s="3">
        <f t="shared" si="0"/>
        <v>991.96</v>
      </c>
    </row>
    <row r="43" spans="1:4" ht="15" x14ac:dyDescent="0.2">
      <c r="A43" s="18" t="s">
        <v>45</v>
      </c>
      <c r="B43" s="2">
        <v>0</v>
      </c>
      <c r="C43" s="61">
        <v>90.67</v>
      </c>
      <c r="D43" s="3">
        <f t="shared" si="0"/>
        <v>0</v>
      </c>
    </row>
    <row r="44" spans="1:4" ht="15" x14ac:dyDescent="0.2">
      <c r="A44" s="18" t="s">
        <v>46</v>
      </c>
      <c r="B44" s="2">
        <v>1</v>
      </c>
      <c r="C44" s="61">
        <v>107</v>
      </c>
      <c r="D44" s="3">
        <f t="shared" si="0"/>
        <v>107</v>
      </c>
    </row>
    <row r="45" spans="1:4" ht="15" x14ac:dyDescent="0.2">
      <c r="A45" s="18" t="s">
        <v>47</v>
      </c>
      <c r="B45" s="2">
        <v>1</v>
      </c>
      <c r="C45" s="61">
        <v>123.62</v>
      </c>
      <c r="D45" s="3">
        <f t="shared" si="0"/>
        <v>123.62</v>
      </c>
    </row>
    <row r="46" spans="1:4" ht="25.5" x14ac:dyDescent="0.2">
      <c r="A46" s="18" t="s">
        <v>48</v>
      </c>
      <c r="B46" s="2">
        <v>0</v>
      </c>
      <c r="C46" s="61">
        <v>123</v>
      </c>
      <c r="D46" s="3">
        <f t="shared" si="0"/>
        <v>0</v>
      </c>
    </row>
    <row r="47" spans="1:4" ht="25.5" x14ac:dyDescent="0.2">
      <c r="A47" s="18" t="s">
        <v>49</v>
      </c>
      <c r="B47" s="2">
        <v>1</v>
      </c>
      <c r="C47" s="61">
        <v>133</v>
      </c>
      <c r="D47" s="3">
        <f t="shared" si="0"/>
        <v>133</v>
      </c>
    </row>
    <row r="48" spans="1:4" ht="25.5" x14ac:dyDescent="0.2">
      <c r="A48" s="18" t="s">
        <v>50</v>
      </c>
      <c r="B48" s="2">
        <v>1</v>
      </c>
      <c r="C48" s="61">
        <v>184.67</v>
      </c>
      <c r="D48" s="3">
        <f t="shared" si="0"/>
        <v>184.67</v>
      </c>
    </row>
    <row r="49" spans="1:4" x14ac:dyDescent="0.2">
      <c r="A49" s="94" t="s">
        <v>55</v>
      </c>
      <c r="B49" s="94"/>
      <c r="C49" s="94"/>
      <c r="D49" s="29">
        <f>SUM(D22:D48)</f>
        <v>9498.69</v>
      </c>
    </row>
  </sheetData>
  <mergeCells count="11">
    <mergeCell ref="A1:B1"/>
    <mergeCell ref="C1:G1"/>
    <mergeCell ref="A13:E13"/>
    <mergeCell ref="G13:G15"/>
    <mergeCell ref="A14:E14"/>
    <mergeCell ref="A15:E15"/>
    <mergeCell ref="H3:H4"/>
    <mergeCell ref="H5:H12"/>
    <mergeCell ref="A19:D19"/>
    <mergeCell ref="A20:D20"/>
    <mergeCell ref="A49:C49"/>
  </mergeCells>
  <phoneticPr fontId="8" type="noConversion"/>
  <pageMargins left="0.511811024" right="0.511811024" top="0.78740157499999996" bottom="0.78740157499999996" header="0.31496062000000002" footer="0.31496062000000002"/>
  <pageSetup paperSize="9" orientation="portrait" horizontalDpi="4294967292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375E8-24B8-4D09-82B0-5DFE51F9AEAB}">
  <dimension ref="A1:F14"/>
  <sheetViews>
    <sheetView tabSelected="1" topLeftCell="A10" workbookViewId="0">
      <selection activeCell="O4" sqref="O4"/>
    </sheetView>
  </sheetViews>
  <sheetFormatPr defaultRowHeight="15" x14ac:dyDescent="0.25"/>
  <cols>
    <col min="1" max="1" width="9.140625" style="66"/>
    <col min="2" max="2" width="59.5703125" customWidth="1"/>
    <col min="3" max="3" width="17.28515625" customWidth="1"/>
    <col min="4" max="4" width="15.85546875" customWidth="1"/>
    <col min="5" max="5" width="14" customWidth="1"/>
    <col min="6" max="6" width="17.85546875" customWidth="1"/>
  </cols>
  <sheetData>
    <row r="1" spans="1:6" ht="90" x14ac:dyDescent="0.25">
      <c r="A1" s="21" t="s">
        <v>71</v>
      </c>
      <c r="B1" s="20" t="s">
        <v>72</v>
      </c>
      <c r="C1" s="67" t="s">
        <v>86</v>
      </c>
      <c r="D1" s="67" t="s">
        <v>87</v>
      </c>
      <c r="E1" s="68" t="s">
        <v>16</v>
      </c>
      <c r="F1" s="111" t="s">
        <v>75</v>
      </c>
    </row>
    <row r="2" spans="1:6" ht="45" x14ac:dyDescent="0.25">
      <c r="A2" s="65">
        <v>1</v>
      </c>
      <c r="B2" s="26" t="s">
        <v>76</v>
      </c>
      <c r="C2" s="19">
        <f>'BARRA DO GARÇAS'!H3</f>
        <v>8959.7999999999993</v>
      </c>
      <c r="D2" s="19">
        <f>'BARRA DO GARÇAS'!H5</f>
        <v>9843.65</v>
      </c>
      <c r="E2" s="109">
        <f>'BARRA DO GARÇAS'!F14</f>
        <v>9498.69</v>
      </c>
      <c r="F2" s="112">
        <f>C2+D2+E2</f>
        <v>28302.14</v>
      </c>
    </row>
    <row r="3" spans="1:6" ht="45" x14ac:dyDescent="0.25">
      <c r="A3" s="65">
        <v>2</v>
      </c>
      <c r="B3" s="26" t="s">
        <v>77</v>
      </c>
      <c r="C3" s="19">
        <f>CÁCERES!H3</f>
        <v>17003.400000000001</v>
      </c>
      <c r="D3" s="19">
        <f>CÁCERES!H6</f>
        <v>15415.67</v>
      </c>
      <c r="E3" s="109">
        <f>CÁCERES!F16</f>
        <v>16757.16</v>
      </c>
      <c r="F3" s="112">
        <f t="shared" ref="F3:F9" si="0">C3+D3+E3</f>
        <v>49176.229999999996</v>
      </c>
    </row>
    <row r="4" spans="1:6" ht="45" x14ac:dyDescent="0.25">
      <c r="A4" s="65">
        <v>3</v>
      </c>
      <c r="B4" s="26" t="s">
        <v>78</v>
      </c>
      <c r="C4" s="19">
        <f>RONDONÓPOLIS!H3</f>
        <v>15351.08</v>
      </c>
      <c r="D4" s="19">
        <f>RONDONÓPOLIS!H6</f>
        <v>14713.01</v>
      </c>
      <c r="E4" s="109">
        <f>RONDONÓPOLIS!F16</f>
        <v>14350.000000000002</v>
      </c>
      <c r="F4" s="112">
        <f t="shared" si="0"/>
        <v>44414.090000000004</v>
      </c>
    </row>
    <row r="5" spans="1:6" ht="45" x14ac:dyDescent="0.25">
      <c r="A5" s="65">
        <v>4</v>
      </c>
      <c r="B5" s="26" t="s">
        <v>79</v>
      </c>
      <c r="C5" s="19">
        <f>SINOP!H3</f>
        <v>14408.039999999999</v>
      </c>
      <c r="D5" s="19">
        <f>SINOP!H6</f>
        <v>13936.51</v>
      </c>
      <c r="E5" s="109">
        <f>SINOP!F16</f>
        <v>13641.840000000004</v>
      </c>
      <c r="F5" s="112">
        <f t="shared" si="0"/>
        <v>41986.39</v>
      </c>
    </row>
    <row r="6" spans="1:6" ht="45" x14ac:dyDescent="0.25">
      <c r="A6" s="65">
        <v>5</v>
      </c>
      <c r="B6" s="26" t="s">
        <v>80</v>
      </c>
      <c r="C6" s="19">
        <f>'GOIABEIRAS CUIABÁ'!H3</f>
        <v>1938.12</v>
      </c>
      <c r="D6" s="30">
        <f>'GOIABEIRAS CUIABÁ'!H6</f>
        <v>2731.02</v>
      </c>
      <c r="E6" s="109">
        <f>'GOIABEIRAS CUIABÁ'!F16</f>
        <v>5617.34</v>
      </c>
      <c r="F6" s="112">
        <f t="shared" si="0"/>
        <v>10286.48</v>
      </c>
    </row>
    <row r="7" spans="1:6" ht="45" x14ac:dyDescent="0.25">
      <c r="A7" s="65">
        <v>6</v>
      </c>
      <c r="B7" s="26" t="s">
        <v>81</v>
      </c>
      <c r="C7" s="19">
        <f>'GISE CUIABÁ'!H3</f>
        <v>7974.32</v>
      </c>
      <c r="D7" s="19">
        <f>'GISE CUIABÁ'!H6</f>
        <v>8180.07</v>
      </c>
      <c r="E7" s="109">
        <f>'GISE CUIABÁ'!F16</f>
        <v>11187.250000000002</v>
      </c>
      <c r="F7" s="112">
        <f t="shared" si="0"/>
        <v>27341.64</v>
      </c>
    </row>
    <row r="8" spans="1:6" ht="45" x14ac:dyDescent="0.25">
      <c r="A8" s="65">
        <v>7</v>
      </c>
      <c r="B8" s="26" t="s">
        <v>82</v>
      </c>
      <c r="C8" s="19">
        <f>'PONTES E LACERDA'!H3</f>
        <v>4065.96</v>
      </c>
      <c r="D8" s="19">
        <f>'PONTES E LACERDA'!H6</f>
        <v>5418.69</v>
      </c>
      <c r="E8" s="109">
        <f>'PONTES E LACERDA'!F16</f>
        <v>11187.250000000002</v>
      </c>
      <c r="F8" s="112">
        <f t="shared" si="0"/>
        <v>20671.900000000001</v>
      </c>
    </row>
    <row r="9" spans="1:6" ht="56.25" x14ac:dyDescent="0.25">
      <c r="A9" s="65">
        <v>8</v>
      </c>
      <c r="B9" s="26" t="s">
        <v>83</v>
      </c>
      <c r="C9" s="19">
        <f>'AEROPORTO VÁRZEA GRANDE'!H3</f>
        <v>534.67999999999995</v>
      </c>
      <c r="D9" s="19">
        <f>'AEROPORTO VÁRZEA GRANDE'!H7</f>
        <v>1719.3500000000001</v>
      </c>
      <c r="E9" s="109">
        <f>'AEROPORTO VÁRZEA GRANDE'!F20</f>
        <v>5314.5599999999995</v>
      </c>
      <c r="F9" s="112">
        <f t="shared" si="0"/>
        <v>7568.59</v>
      </c>
    </row>
    <row r="10" spans="1:6" ht="25.5" x14ac:dyDescent="0.25">
      <c r="A10" s="106" t="s">
        <v>84</v>
      </c>
      <c r="B10" s="106"/>
      <c r="C10" s="31" t="s">
        <v>73</v>
      </c>
      <c r="D10" s="31" t="s">
        <v>74</v>
      </c>
      <c r="E10" s="110" t="s">
        <v>16</v>
      </c>
      <c r="F10" s="113" t="s">
        <v>75</v>
      </c>
    </row>
    <row r="11" spans="1:6" x14ac:dyDescent="0.25">
      <c r="A11" s="107"/>
      <c r="B11" s="107"/>
      <c r="C11" s="22">
        <f>SUM(C2:C9)</f>
        <v>70235.400000000009</v>
      </c>
      <c r="D11" s="22">
        <f t="shared" ref="D11:F11" si="1">SUM(D2:D9)</f>
        <v>71957.97</v>
      </c>
      <c r="E11" s="22">
        <f t="shared" si="1"/>
        <v>87554.09</v>
      </c>
      <c r="F11" s="22">
        <f t="shared" si="1"/>
        <v>229747.45999999996</v>
      </c>
    </row>
    <row r="12" spans="1:6" x14ac:dyDescent="0.25">
      <c r="A12" s="108" t="s">
        <v>85</v>
      </c>
      <c r="B12" s="108"/>
      <c r="C12" s="23">
        <f>2*C11</f>
        <v>140470.80000000002</v>
      </c>
      <c r="D12" s="23">
        <f t="shared" ref="D12:F12" si="2">2*D11</f>
        <v>143915.94</v>
      </c>
      <c r="E12" s="23">
        <f t="shared" si="2"/>
        <v>175108.18</v>
      </c>
      <c r="F12" s="23">
        <f t="shared" si="2"/>
        <v>459494.91999999993</v>
      </c>
    </row>
    <row r="13" spans="1:6" x14ac:dyDescent="0.25">
      <c r="E13" s="24"/>
      <c r="F13" s="25"/>
    </row>
    <row r="14" spans="1:6" x14ac:dyDescent="0.25">
      <c r="E14" s="24"/>
      <c r="F14" s="25"/>
    </row>
  </sheetData>
  <mergeCells count="2">
    <mergeCell ref="A10:B11"/>
    <mergeCell ref="A12:B12"/>
  </mergeCells>
  <pageMargins left="0.511811024" right="0.511811024" top="0.78740157499999996" bottom="0.78740157499999996" header="0.31496062000000002" footer="0.31496062000000002"/>
  <pageSetup paperSize="9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AEROPORTO VÁRZEA GRANDE</vt:lpstr>
      <vt:lpstr>PONTES E LACERDA</vt:lpstr>
      <vt:lpstr>GISE CUIABÁ</vt:lpstr>
      <vt:lpstr>GOIABEIRAS CUIABÁ</vt:lpstr>
      <vt:lpstr>SINOP</vt:lpstr>
      <vt:lpstr>RONDONÓPOLIS</vt:lpstr>
      <vt:lpstr>CÁCERES</vt:lpstr>
      <vt:lpstr>BARRA DO GARÇAS</vt:lpstr>
      <vt:lpstr>RESUMO</vt:lpstr>
    </vt:vector>
  </TitlesOfParts>
  <Company>Departamento de 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Eliezer Gentil de Souza</cp:lastModifiedBy>
  <dcterms:created xsi:type="dcterms:W3CDTF">2025-07-22T16:07:03Z</dcterms:created>
  <dcterms:modified xsi:type="dcterms:W3CDTF">2025-08-11T15:40:03Z</dcterms:modified>
</cp:coreProperties>
</file>